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ledford\Texas CASA Dropbox\Communication\Program Operations\Multi-County training toolkit\"/>
    </mc:Choice>
  </mc:AlternateContent>
  <bookViews>
    <workbookView xWindow="0" yWindow="0" windowWidth="14150" windowHeight="7190"/>
  </bookViews>
  <sheets>
    <sheet name="FY20 GPW" sheetId="23"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5" i="23" l="1"/>
  <c r="J98" i="23"/>
  <c r="H98" i="23"/>
  <c r="F98" i="23"/>
  <c r="D98" i="23"/>
  <c r="J92" i="23"/>
  <c r="H92" i="23"/>
  <c r="F92" i="23"/>
  <c r="D92" i="23"/>
  <c r="B97" i="23"/>
  <c r="B91" i="23"/>
  <c r="E79" i="23"/>
  <c r="E65" i="23"/>
  <c r="F65" i="23" l="1"/>
  <c r="D112" i="23"/>
  <c r="K103" i="23"/>
  <c r="G103" i="23"/>
  <c r="C103" i="23"/>
  <c r="C104" i="23" s="1"/>
  <c r="B103" i="23"/>
  <c r="B107" i="23" s="1"/>
  <c r="B87" i="23"/>
  <c r="B86" i="23"/>
  <c r="B85" i="23"/>
  <c r="B84" i="23"/>
  <c r="B83" i="23"/>
  <c r="B79" i="23"/>
  <c r="B74" i="23"/>
  <c r="B73" i="23"/>
  <c r="B72" i="23"/>
  <c r="B71" i="23"/>
  <c r="B70" i="23"/>
  <c r="B65" i="23"/>
  <c r="B60" i="23"/>
  <c r="B56" i="23"/>
  <c r="B52" i="23"/>
  <c r="B51" i="23"/>
  <c r="B50" i="23"/>
  <c r="B49" i="23"/>
  <c r="B48" i="23"/>
  <c r="D43" i="23"/>
  <c r="B43" i="23"/>
  <c r="B38" i="23"/>
  <c r="B37" i="23"/>
  <c r="B36" i="23"/>
  <c r="B35" i="23"/>
  <c r="B34" i="23"/>
  <c r="D29" i="23"/>
  <c r="E29" i="23" s="1"/>
  <c r="B29" i="23"/>
  <c r="D14" i="23"/>
  <c r="D13" i="23"/>
  <c r="B13" i="23"/>
  <c r="D12" i="23"/>
  <c r="B12" i="23"/>
  <c r="D11" i="23"/>
  <c r="B11" i="23"/>
  <c r="D10" i="23"/>
  <c r="B10" i="23"/>
  <c r="D9" i="23"/>
  <c r="C19" i="23" s="1"/>
  <c r="B9" i="23"/>
  <c r="B8" i="23"/>
  <c r="B19" i="23" s="1"/>
  <c r="B23" i="23" l="1"/>
  <c r="L103" i="23"/>
  <c r="O103" i="23"/>
  <c r="M103" i="23"/>
  <c r="N103" i="23"/>
  <c r="C105" i="23"/>
  <c r="E104" i="23"/>
  <c r="D104" i="23"/>
  <c r="F104" i="23" s="1"/>
  <c r="B105" i="23"/>
  <c r="D103" i="23"/>
  <c r="F103" i="23" s="1"/>
  <c r="I103" i="23" s="1"/>
  <c r="J103" i="23" s="1"/>
  <c r="B104" i="23"/>
  <c r="B106" i="23"/>
  <c r="B108" i="23"/>
  <c r="E103" i="23"/>
  <c r="H103" i="23" l="1"/>
  <c r="I104" i="23"/>
  <c r="J104" i="23" s="1"/>
  <c r="C106" i="23"/>
  <c r="E105" i="23"/>
  <c r="D105" i="23"/>
  <c r="F105" i="23" s="1"/>
  <c r="C107" i="23" l="1"/>
  <c r="E106" i="23"/>
  <c r="D106" i="23"/>
  <c r="F106" i="23" s="1"/>
  <c r="I105" i="23"/>
  <c r="J105" i="23" s="1"/>
  <c r="G104" i="23"/>
  <c r="K104" i="23" s="1"/>
  <c r="O104" i="23" l="1"/>
  <c r="M104" i="23"/>
  <c r="N104" i="23"/>
  <c r="L104" i="23"/>
  <c r="I106" i="23"/>
  <c r="J106" i="23" s="1"/>
  <c r="H104" i="23"/>
  <c r="G105" i="23"/>
  <c r="C108" i="23"/>
  <c r="E107" i="23"/>
  <c r="D107" i="23"/>
  <c r="F107" i="23" s="1"/>
  <c r="I107" i="23" l="1"/>
  <c r="J107" i="23" s="1"/>
  <c r="E108" i="23"/>
  <c r="D108" i="23"/>
  <c r="F108" i="23" s="1"/>
  <c r="H105" i="23"/>
  <c r="K105" i="23"/>
  <c r="G106" i="23"/>
  <c r="O105" i="23" l="1"/>
  <c r="M105" i="23"/>
  <c r="N105" i="23"/>
  <c r="L105" i="23"/>
  <c r="I108" i="23"/>
  <c r="J108" i="23" s="1"/>
  <c r="K106" i="23"/>
  <c r="H106" i="23"/>
  <c r="G107" i="23"/>
  <c r="N106" i="23" l="1"/>
  <c r="L106" i="23"/>
  <c r="O106" i="23"/>
  <c r="M106" i="23"/>
  <c r="H107" i="23"/>
  <c r="K107" i="23"/>
  <c r="G108" i="23"/>
  <c r="O107" i="23" l="1"/>
  <c r="M107" i="23"/>
  <c r="N107" i="23"/>
  <c r="L107" i="23"/>
  <c r="K108" i="23"/>
  <c r="H108" i="23"/>
  <c r="O108" i="23" l="1"/>
  <c r="M108" i="23"/>
  <c r="N108" i="23"/>
  <c r="L108" i="23"/>
</calcChain>
</file>

<file path=xl/sharedStrings.xml><?xml version="1.0" encoding="utf-8"?>
<sst xmlns="http://schemas.openxmlformats.org/spreadsheetml/2006/main" count="88" uniqueCount="78">
  <si>
    <t>n/a</t>
  </si>
  <si>
    <t>Hispanic</t>
  </si>
  <si>
    <t>Estimated # of CPS Cases per Year</t>
  </si>
  <si>
    <t>Goal: # of CPS Cases Served by CASA Program</t>
  </si>
  <si>
    <t>Goal: Total # of Assigned Volunteers Per Year</t>
  </si>
  <si>
    <t xml:space="preserve">Minimum # of Supervisors required </t>
  </si>
  <si>
    <t># of Cases Served by CASA Staff</t>
  </si>
  <si>
    <t># of Volunteers needed to replace staff</t>
  </si>
  <si>
    <t># of Volunteers to Train</t>
  </si>
  <si>
    <t>The chart will be autofilled based on the numbers entered, including actual data and projected goals.</t>
  </si>
  <si>
    <t>CASA GROWTH PROJECTION WORKSHEET</t>
  </si>
  <si>
    <t># of Children in DFPS Legal Responsibility</t>
  </si>
  <si>
    <t>Fiscal Year</t>
  </si>
  <si>
    <t>% Growth</t>
  </si>
  <si>
    <t>Visit DFPS Databook here</t>
  </si>
  <si>
    <t>Percentage of children served last fiscal year</t>
  </si>
  <si>
    <t>Number of children in legal custody of CPS in my CASA service area for last 7 fiscal years</t>
  </si>
  <si>
    <t>GOAL
for Annual Percent Children with Volunteer (PChV)</t>
  </si>
  <si>
    <t>GOAL
for % of Children Served in CASA Service Area</t>
  </si>
  <si>
    <t>% of Children Served in CASA Service Area</t>
  </si>
  <si>
    <t>Actual percentage of children served by staff last fiscal year</t>
  </si>
  <si>
    <t>Total Number Assigned Volunteers</t>
  </si>
  <si>
    <t>Total Number of Trained Volunteers</t>
  </si>
  <si>
    <t>Average number of cases served per volunteer:</t>
  </si>
  <si>
    <t>Goals for percentage of children served by staff for next five fiscal years</t>
  </si>
  <si>
    <t>Goals for  % of children to serve annually for next five fiscal years</t>
  </si>
  <si>
    <t>Average number of cases served per volunteer last fiscal year</t>
  </si>
  <si>
    <t>Total Children Served</t>
  </si>
  <si>
    <t>Average # Cases Served per Volunteer</t>
  </si>
  <si>
    <t>GOALS
Average # Cases Served per Volunteer</t>
  </si>
  <si>
    <t>ACTUAL
Assigned Volunteers</t>
  </si>
  <si>
    <t>Actual</t>
  </si>
  <si>
    <t>Estimate</t>
  </si>
  <si>
    <t>Actual/
Estimate</t>
  </si>
  <si>
    <t>Children in DFPS Legal Responsibility</t>
  </si>
  <si>
    <t>Goal: 
# of CPS Children served by CASA Program Per Year</t>
  </si>
  <si>
    <t>Demographics of Children Served</t>
  </si>
  <si>
    <t>Retention Rate for last fiscal year</t>
  </si>
  <si>
    <t>Goals for Retention Rate for next 5 fiscal years</t>
  </si>
  <si>
    <t>Number of volunteers on List One</t>
  </si>
  <si>
    <t>1-Year Retention Rate for Last Fiscal Year</t>
  </si>
  <si>
    <t>Non-Hispanic African American</t>
  </si>
  <si>
    <t>Non-Hispanic White</t>
  </si>
  <si>
    <t>Average Salary for Needed Advocate Supervisors</t>
  </si>
  <si>
    <t>16) Enter the number of volunteer or advocate supervisors you are projected to need for any of the years listed in the table above.  An estimated salary amount for that number will auto fill using the most recent Texas CASA salary and wage benefit survey and an average salary for that position.  This provides a rough estimate on what the financial bottom line would be. For a more exact figure, please replace the text in the pink box below with the current salary for this position.</t>
  </si>
  <si>
    <t>Summary of Data and Projected Goals</t>
  </si>
  <si>
    <t>Program's Projected 
Annual Growth</t>
  </si>
  <si>
    <t>Demographics of Current Volunteers</t>
  </si>
  <si>
    <t>Non-Hispanic Other</t>
  </si>
  <si>
    <t>Visit the Texas CASA ODM here</t>
  </si>
  <si>
    <t>Average Growth Based on 7-Yr Trend</t>
  </si>
  <si>
    <t>Estimated Cases Served by Volunteers</t>
  </si>
  <si>
    <t xml:space="preserve">4) If your program anticipates that growth will be higher or lower than the seven-year trend calculated above, enter your new, projected growth percentage in the gray cell below (C23).  If you believe the percentage of growth will match the 7-year trend, re-enter the percentage from the yellow cell above into the gray cell below.  Note: You must enter a number in the gray cell below to complete the form.  </t>
  </si>
  <si>
    <t>Number of volunteers who appear on both List One and List Two</t>
  </si>
  <si>
    <t>Percentage of annual growth</t>
  </si>
  <si>
    <t>* Texas CASA Standard 1.A.5 requires that CASA programs are inclusive organizations whose volunteers reflect the diversity of the children they serve. Take a moment to consider how closely are the demographics of the children your program serves are represented by the demographics of your volunteers. Consider specific communities or groups within your service area you could target with new recruitment efforts. You may need to adjust your recruitment projections below to match those new recruitment efforts.</t>
  </si>
  <si>
    <t># of Hispanic Volunteers to Recruit *</t>
  </si>
  <si>
    <t># of Non-Hispanic African American Volunteers to Recruit *</t>
  </si>
  <si>
    <t># of Non-Hispanic White Volunteers to Recruit *</t>
  </si>
  <si>
    <t># of Non-Hispanic Other Volunteers to Recruit *</t>
  </si>
  <si>
    <t>3) Review the 7-year average percentage of growth based on the numbers inputted from DFPS databook in the yellow cell below (C19). This simple average may or may not be predictive of future growth. The next step will allow you to adjust this percentage.</t>
  </si>
  <si>
    <t>5) Using the performance measures reported to Texas CASA, enter the actual number of children served by your program last fiscal year in the gray cell below (C29). This will automatically calculate the actual percentage of children in care served by your program last fiscal year.</t>
  </si>
  <si>
    <t>6) Fill in the percentage of children your CASA program would like to be serving for each FY in the gray cells below (C34-C38).</t>
  </si>
  <si>
    <t xml:space="preserve">8) Fill in the percentage of cases your program would like to be serving with staff over the next 5 fiscal years in the gray cells below (C48-C52). This should be a decreasing percentage overtime.  </t>
  </si>
  <si>
    <t>9) Using the performance measures reported to Texas CASA, enter the total number of assigned volunteers from last fiscal year in the gray cell below (C56).</t>
  </si>
  <si>
    <t>10) Using the performance measures reported to Texas CASA, enter the total number of volunteers completing pre-service training last fiscal year in the gray cell below (C60).</t>
  </si>
  <si>
    <t>11) Using the performance measures reported to Texas CASA, enter the total number of cases served in the last fiscal year in the gray cell below (C65). This will automatically calculate the average number of cases served per volunteer.</t>
  </si>
  <si>
    <t>12) Using your average number of cases served per volunteer for last fiscal year, enter your goals for the average number of cases served by volunteer for the next five fiscal years in the gray cells below (C70-C74).</t>
  </si>
  <si>
    <t>14) Enter your goals for your program's retention rate for the next 5 fiscal years in the gray cells below (C83-C87). This percentage should be increasing over time.</t>
  </si>
  <si>
    <t>15) Using the performance measures reported to Texas CASA, enter the number of children reported by ethnicity and race in the gray cells below (D91, F91, H91, J91). Percentages will automatically calculate once all numbers are inputted.</t>
  </si>
  <si>
    <t>16) Using the performance measures reported to Texas CASA, enter the number of volunteers reported by ethnicity and race in the gray cells below (D97, F97, H97, J97). Percentages will automatically calculate once all numbers are inputted.</t>
  </si>
  <si>
    <t>1) Fill in the green cell below (B14) with the last fiscal year.
2) Using the DFPS Databook (linked below), fill in the gray cells below (C8-C14) with actual numbers for 'Children in DFPS Legal Responsibility' for the counties served by your program. Column D will then automatically calculate the percentage of growth of children in care year over year.</t>
  </si>
  <si>
    <t>Total Cases Served (Vol and Staff)</t>
  </si>
  <si>
    <t>Percent Children with Volunteer (PChV)</t>
  </si>
  <si>
    <t>The worksheet represents a simple formula for projecting the number of volunteers and volunteer supervisors needed to serve an increasing amount of children in any CASA program. It is not an exact calculation; rather it depends on averages, selected goals and known standards (volunteer to case ratio).  It provides a picture of how many volunteers would need to be trained (based on your retention goals), how many cases currently served by staff that would need to be served by volunteers (based on your PChV goals), and helps identify targeted recruitment goals to maintain a racially diverse pool of volunteers reflective of the children served.  It does not account for any additional hard costs of growth, such as other staff positions, space considerations or recruitment costs. It is meant to be used as a guide, and can be manipulated and tailored differently for each program.</t>
  </si>
  <si>
    <t>7) Using the performance measures reported to Texas CASA, enter the actual annual Percent Children with Volunteer (PChV) from last fiscal year in the gray cell below (C43). This will automatically calculate the percentage of cases served by staff last fiscal year.</t>
  </si>
  <si>
    <t>Percentage of Children Served by Staff</t>
  </si>
  <si>
    <t>13) To calculate the 1-year retention rate for a fiscal year, compile a list of volunteers assigned cases on the first day of the last fiscal year (List One) and a list of volunteers assigned cases on the first day of the current fiscal year (List Two).  Enter the totals from List One and Two in the gray cells below (C79 and D79,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</si>
</sst>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quot;$&quot;#,##0"/>
    <numFmt numFmtId="166" formatCode="_(&quot;$&quot;* #,##0_);_(&quot;$&quot;* \(#,##0\);_(&quot;$&quot;* &quot;-&quot;??_);_(@_)"/>
  </numFmts>
  <fonts count="20" x14ac:knownFonts="1">
    <font>
      <sz val="11"/>
      <color theme="1"/>
      <name val="Calibri"/>
      <family val="2"/>
      <scheme val="minor"/>
    </font>
    <font>
      <sz val="11"/>
      <color theme="1"/>
      <name val="Calibri"/>
      <family val="2"/>
      <scheme val="minor"/>
    </font>
    <font>
      <u/>
      <sz val="10"/>
      <color theme="10"/>
      <name val="Verdana"/>
      <family val="2"/>
    </font>
    <font>
      <sz val="11"/>
      <color theme="1"/>
      <name val="Geometr415 Lt BT"/>
      <family val="2"/>
    </font>
    <font>
      <sz val="10"/>
      <color theme="1"/>
      <name val="Geometr415 Lt BT"/>
      <family val="2"/>
    </font>
    <font>
      <b/>
      <sz val="11"/>
      <name val="Geometr415 Lt BT"/>
      <family val="2"/>
    </font>
    <font>
      <b/>
      <i/>
      <u/>
      <sz val="10"/>
      <color theme="10"/>
      <name val="Geometr415 Lt BT"/>
      <family val="2"/>
    </font>
    <font>
      <u/>
      <sz val="10"/>
      <color theme="10"/>
      <name val="Geometr415 Lt BT"/>
      <family val="2"/>
    </font>
    <font>
      <b/>
      <sz val="9"/>
      <color theme="1"/>
      <name val="Geometr415 Lt BT"/>
      <family val="2"/>
    </font>
    <font>
      <sz val="8"/>
      <color theme="1"/>
      <name val="Geometr415 Lt BT"/>
      <family val="2"/>
    </font>
    <font>
      <b/>
      <sz val="10"/>
      <color theme="1"/>
      <name val="Geometr415 Lt BT"/>
      <family val="2"/>
    </font>
    <font>
      <sz val="11"/>
      <name val="Geometr415 Lt BT"/>
      <family val="2"/>
    </font>
    <font>
      <sz val="10"/>
      <name val="Geometr415 Lt BT"/>
      <family val="2"/>
    </font>
    <font>
      <b/>
      <sz val="11"/>
      <color theme="1"/>
      <name val="Geometr415 Lt BT"/>
      <family val="2"/>
    </font>
    <font>
      <i/>
      <sz val="10"/>
      <color theme="1"/>
      <name val="Geometr415 Lt BT"/>
      <family val="2"/>
    </font>
    <font>
      <sz val="9"/>
      <color theme="1"/>
      <name val="Geometr415 Lt BT"/>
      <family val="2"/>
    </font>
    <font>
      <sz val="10"/>
      <color rgb="FFFF0000"/>
      <name val="Geometr415 Lt BT"/>
      <family val="2"/>
    </font>
    <font>
      <b/>
      <sz val="10"/>
      <name val="Geometr415 Lt BT"/>
      <family val="2"/>
    </font>
    <font>
      <b/>
      <sz val="20"/>
      <color theme="1"/>
      <name val="Geometr415 Lt BT"/>
      <family val="2"/>
    </font>
    <font>
      <sz val="11"/>
      <color rgb="FFFF0000"/>
      <name val="Geometr415 Lt BT"/>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4659260841701"/>
        <bgColor indexed="64"/>
      </patternFill>
    </fill>
    <fill>
      <patternFill patternType="solid">
        <fgColor rgb="FF99FF66"/>
        <bgColor indexed="64"/>
      </patternFill>
    </fill>
    <fill>
      <patternFill patternType="solid">
        <fgColor rgb="FFFFFF66"/>
        <bgColor indexed="64"/>
      </patternFill>
    </fill>
    <fill>
      <patternFill patternType="solid">
        <fgColor theme="0" tint="-0.34998626667073579"/>
        <bgColor indexed="64"/>
      </patternFill>
    </fill>
    <fill>
      <patternFill patternType="solid">
        <fgColor rgb="FFFF66FF"/>
        <bgColor indexed="64"/>
      </patternFill>
    </fill>
    <fill>
      <patternFill patternType="solid">
        <fgColor theme="0"/>
        <bgColor indexed="64"/>
      </patternFill>
    </fill>
  </fills>
  <borders count="1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44" fontId="1" fillId="0" borderId="0" applyFont="0" applyFill="0" applyBorder="0" applyAlignment="0" applyProtection="0"/>
  </cellStyleXfs>
  <cellXfs count="125">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0" fontId="7" fillId="0" borderId="0" xfId="2"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10" fillId="0" borderId="0" xfId="0" applyFont="1" applyBorder="1" applyAlignment="1" applyProtection="1">
      <alignment vertical="center"/>
    </xf>
    <xf numFmtId="0" fontId="3" fillId="2" borderId="8" xfId="0" applyFont="1" applyFill="1" applyBorder="1" applyAlignment="1" applyProtection="1">
      <alignment horizontal="center"/>
      <protection locked="0"/>
    </xf>
    <xf numFmtId="0" fontId="11" fillId="0" borderId="5" xfId="0" applyFont="1" applyBorder="1" applyAlignment="1" applyProtection="1">
      <alignment horizontal="center" vertical="center"/>
    </xf>
    <xf numFmtId="0" fontId="3" fillId="0" borderId="0" xfId="0" applyFont="1" applyProtection="1">
      <protection locked="0"/>
    </xf>
    <xf numFmtId="0" fontId="3" fillId="2" borderId="9" xfId="0" applyFont="1" applyFill="1" applyBorder="1" applyAlignment="1" applyProtection="1">
      <alignment horizontal="center"/>
      <protection locked="0"/>
    </xf>
    <xf numFmtId="9" fontId="11" fillId="0" borderId="6" xfId="1" applyNumberFormat="1" applyFont="1" applyBorder="1" applyAlignment="1" applyProtection="1">
      <alignment horizontal="center" vertical="center"/>
    </xf>
    <xf numFmtId="0" fontId="10" fillId="5" borderId="0" xfId="0" applyFont="1" applyFill="1" applyBorder="1" applyAlignment="1" applyProtection="1">
      <alignment vertical="center"/>
      <protection locked="0"/>
    </xf>
    <xf numFmtId="9" fontId="11" fillId="0" borderId="7" xfId="1" applyNumberFormat="1" applyFont="1" applyBorder="1" applyAlignment="1" applyProtection="1">
      <alignment horizontal="center" vertical="center"/>
    </xf>
    <xf numFmtId="0" fontId="12" fillId="0" borderId="0" xfId="0" applyFont="1" applyBorder="1" applyAlignment="1" applyProtection="1">
      <alignment vertical="center"/>
      <protection locked="0"/>
    </xf>
    <xf numFmtId="164" fontId="3" fillId="0" borderId="0" xfId="0" applyNumberFormat="1" applyFont="1" applyBorder="1" applyAlignment="1" applyProtection="1">
      <alignment vertical="center"/>
      <protection locked="0"/>
    </xf>
    <xf numFmtId="9" fontId="12" fillId="0" borderId="0" xfId="1" applyFont="1" applyBorder="1" applyAlignment="1" applyProtection="1">
      <alignment vertical="center"/>
      <protection locked="0"/>
    </xf>
    <xf numFmtId="0" fontId="4" fillId="0" borderId="0" xfId="0" applyFont="1" applyBorder="1" applyAlignment="1" applyProtection="1">
      <alignment horizontal="left" vertical="center" wrapText="1" indent="1"/>
      <protection locked="0"/>
    </xf>
    <xf numFmtId="9" fontId="3" fillId="6" borderId="3" xfId="1" applyFont="1" applyFill="1" applyBorder="1" applyAlignment="1" applyProtection="1">
      <alignment horizontal="center" vertical="center"/>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9" fontId="3" fillId="7" borderId="3" xfId="1"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15" fillId="0" borderId="0" xfId="0" applyFont="1" applyBorder="1" applyAlignment="1" applyProtection="1">
      <alignment horizontal="left" vertical="center" wrapText="1" indent="1"/>
      <protection locked="0"/>
    </xf>
    <xf numFmtId="0" fontId="8" fillId="0" borderId="0" xfId="0" applyFont="1" applyBorder="1" applyAlignment="1" applyProtection="1">
      <alignment horizontal="left" vertical="center" wrapText="1" indent="1"/>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right" vertical="center"/>
    </xf>
    <xf numFmtId="0" fontId="3" fillId="7" borderId="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xf>
    <xf numFmtId="9" fontId="3" fillId="0" borderId="3" xfId="1" applyFont="1" applyBorder="1" applyAlignment="1" applyProtection="1">
      <alignment horizontal="center" vertical="center" wrapText="1"/>
    </xf>
    <xf numFmtId="0" fontId="10" fillId="0" borderId="4" xfId="0" applyFont="1" applyBorder="1" applyAlignment="1" applyProtection="1">
      <alignment vertical="center"/>
    </xf>
    <xf numFmtId="9" fontId="11" fillId="2" borderId="1" xfId="1" applyFont="1" applyFill="1" applyBorder="1" applyAlignment="1" applyProtection="1">
      <alignment horizontal="center" vertical="center"/>
      <protection locked="0"/>
    </xf>
    <xf numFmtId="0" fontId="3" fillId="3" borderId="0" xfId="0" applyFont="1" applyFill="1" applyBorder="1" applyAlignment="1" applyProtection="1">
      <alignment vertical="center"/>
      <protection locked="0"/>
    </xf>
    <xf numFmtId="0" fontId="10" fillId="0" borderId="0" xfId="0" applyFont="1" applyBorder="1" applyAlignment="1" applyProtection="1">
      <alignment vertical="center"/>
      <protection locked="0"/>
    </xf>
    <xf numFmtId="9" fontId="12" fillId="0" borderId="0" xfId="1" applyFont="1" applyFill="1" applyBorder="1" applyAlignment="1" applyProtection="1">
      <alignment vertical="center"/>
      <protection locked="0"/>
    </xf>
    <xf numFmtId="9" fontId="3" fillId="7" borderId="3" xfId="1" applyFont="1" applyFill="1" applyBorder="1" applyAlignment="1" applyProtection="1">
      <alignment horizontal="center" vertical="center" wrapText="1"/>
      <protection locked="0"/>
    </xf>
    <xf numFmtId="9" fontId="3" fillId="0" borderId="3" xfId="0" applyNumberFormat="1" applyFont="1" applyFill="1" applyBorder="1" applyAlignment="1" applyProtection="1">
      <alignment horizontal="center" vertical="center" wrapText="1"/>
    </xf>
    <xf numFmtId="9" fontId="3" fillId="0" borderId="0" xfId="1" applyFont="1" applyBorder="1" applyAlignment="1" applyProtection="1">
      <alignment horizontal="left" vertical="center" wrapText="1"/>
      <protection locked="0"/>
    </xf>
    <xf numFmtId="0" fontId="12" fillId="0" borderId="0" xfId="0" applyFont="1" applyBorder="1" applyAlignment="1" applyProtection="1">
      <alignment horizontal="left" vertical="center" indent="1"/>
      <protection locked="0"/>
    </xf>
    <xf numFmtId="9" fontId="11" fillId="2" borderId="3" xfId="1" applyFont="1" applyFill="1" applyBorder="1" applyAlignment="1" applyProtection="1">
      <alignment horizontal="center" vertical="center"/>
      <protection locked="0"/>
    </xf>
    <xf numFmtId="0" fontId="3" fillId="0" borderId="0" xfId="0" applyFont="1" applyBorder="1" applyProtection="1">
      <protection locked="0"/>
    </xf>
    <xf numFmtId="0" fontId="10" fillId="0" borderId="4" xfId="0" applyFont="1" applyFill="1" applyBorder="1" applyAlignment="1" applyProtection="1">
      <alignment vertical="center"/>
    </xf>
    <xf numFmtId="0" fontId="3" fillId="2" borderId="3"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3" fillId="0" borderId="0" xfId="0" applyFont="1" applyAlignment="1" applyProtection="1">
      <alignment vertical="center" wrapText="1"/>
      <protection locked="0"/>
    </xf>
    <xf numFmtId="0" fontId="5" fillId="0" borderId="0" xfId="0" applyFont="1" applyBorder="1" applyAlignment="1" applyProtection="1">
      <alignment horizontal="left" vertical="center"/>
      <protection locked="0"/>
    </xf>
    <xf numFmtId="1" fontId="3" fillId="7" borderId="3" xfId="1" applyNumberFormat="1" applyFont="1" applyFill="1" applyBorder="1" applyAlignment="1" applyProtection="1">
      <alignment horizontal="center" vertical="center" wrapText="1"/>
      <protection locked="0"/>
    </xf>
    <xf numFmtId="1" fontId="3" fillId="9" borderId="3" xfId="1"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wrapText="1"/>
    </xf>
    <xf numFmtId="2" fontId="3" fillId="0" borderId="3" xfId="0" applyNumberFormat="1" applyFont="1" applyFill="1" applyBorder="1" applyAlignment="1" applyProtection="1">
      <alignment horizontal="center" vertical="center" wrapText="1"/>
    </xf>
    <xf numFmtId="9" fontId="3" fillId="0" borderId="0" xfId="1" applyFont="1" applyFill="1" applyBorder="1" applyAlignment="1" applyProtection="1">
      <alignment horizontal="center" vertical="center" wrapText="1"/>
      <protection locked="0"/>
    </xf>
    <xf numFmtId="9" fontId="3" fillId="0" borderId="0" xfId="0" applyNumberFormat="1" applyFont="1" applyFill="1" applyBorder="1" applyAlignment="1" applyProtection="1">
      <alignment horizontal="center" vertical="center" wrapText="1"/>
      <protection locked="0"/>
    </xf>
    <xf numFmtId="0" fontId="12" fillId="0" borderId="0" xfId="0" applyFont="1" applyBorder="1" applyAlignment="1" applyProtection="1">
      <alignment horizontal="left" vertical="center" wrapText="1" indent="1"/>
      <protection locked="0"/>
    </xf>
    <xf numFmtId="2" fontId="3" fillId="2" borderId="3" xfId="0" applyNumberFormat="1" applyFont="1" applyFill="1" applyBorder="1" applyAlignment="1" applyProtection="1">
      <alignment horizontal="center" vertical="center"/>
      <protection locked="0"/>
    </xf>
    <xf numFmtId="0" fontId="4" fillId="0" borderId="0" xfId="0" applyFont="1" applyBorder="1" applyAlignment="1" applyProtection="1">
      <alignment vertical="center"/>
      <protection locked="0"/>
    </xf>
    <xf numFmtId="2" fontId="3" fillId="0" borderId="0" xfId="0" applyNumberFormat="1" applyFont="1" applyFill="1" applyBorder="1" applyAlignment="1" applyProtection="1">
      <alignment vertical="center"/>
      <protection locked="0"/>
    </xf>
    <xf numFmtId="0" fontId="16" fillId="0" borderId="0" xfId="0" applyFont="1" applyBorder="1" applyAlignment="1" applyProtection="1">
      <alignment horizontal="left" vertical="center" wrapText="1" indent="1"/>
      <protection locked="0"/>
    </xf>
    <xf numFmtId="0" fontId="16" fillId="0" borderId="0" xfId="0" applyFont="1" applyBorder="1" applyAlignment="1" applyProtection="1">
      <alignment horizontal="left" vertical="center" indent="1"/>
      <protection locked="0"/>
    </xf>
    <xf numFmtId="0" fontId="17" fillId="0" borderId="0" xfId="0" applyFont="1" applyBorder="1" applyAlignment="1" applyProtection="1">
      <alignment horizontal="center" vertical="center" wrapText="1"/>
      <protection locked="0"/>
    </xf>
    <xf numFmtId="1" fontId="11" fillId="2" borderId="3" xfId="1" applyNumberFormat="1" applyFont="1" applyFill="1" applyBorder="1" applyAlignment="1" applyProtection="1">
      <alignment horizontal="center" vertical="center"/>
      <protection locked="0"/>
    </xf>
    <xf numFmtId="9" fontId="11" fillId="0" borderId="3" xfId="1" applyFont="1" applyFill="1" applyBorder="1" applyAlignment="1" applyProtection="1">
      <alignment horizontal="center" vertical="center"/>
    </xf>
    <xf numFmtId="0" fontId="13" fillId="0" borderId="0" xfId="0" applyFont="1" applyProtection="1">
      <protection locked="0"/>
    </xf>
    <xf numFmtId="0" fontId="4" fillId="0" borderId="0" xfId="0" applyFont="1" applyAlignment="1" applyProtection="1">
      <alignment horizontal="left" indent="1"/>
      <protection locked="0"/>
    </xf>
    <xf numFmtId="0" fontId="3" fillId="0" borderId="0" xfId="0" applyFont="1" applyBorder="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10"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3" fillId="0" borderId="2" xfId="0" applyFont="1" applyBorder="1" applyAlignment="1" applyProtection="1">
      <alignment vertical="center"/>
      <protection locked="0"/>
    </xf>
    <xf numFmtId="0" fontId="11" fillId="0" borderId="2" xfId="0" applyFont="1" applyBorder="1" applyAlignment="1" applyProtection="1">
      <alignment horizontal="right" vertical="center" wrapText="1"/>
    </xf>
    <xf numFmtId="1" fontId="3" fillId="0" borderId="2" xfId="0" applyNumberFormat="1" applyFont="1" applyBorder="1" applyAlignment="1" applyProtection="1">
      <alignment vertical="center"/>
    </xf>
    <xf numFmtId="1" fontId="3" fillId="3" borderId="2" xfId="0" applyNumberFormat="1" applyFont="1" applyFill="1" applyBorder="1" applyAlignment="1" applyProtection="1">
      <alignment vertical="center"/>
    </xf>
    <xf numFmtId="164" fontId="3" fillId="0" borderId="2" xfId="0" applyNumberFormat="1" applyFont="1" applyBorder="1" applyAlignment="1" applyProtection="1">
      <alignment vertical="center"/>
    </xf>
    <xf numFmtId="1" fontId="11" fillId="3" borderId="2" xfId="0" applyNumberFormat="1" applyFont="1" applyFill="1" applyBorder="1" applyAlignment="1" applyProtection="1">
      <alignment vertical="center"/>
    </xf>
    <xf numFmtId="0" fontId="3" fillId="0" borderId="2" xfId="0" applyFont="1" applyBorder="1" applyAlignment="1" applyProtection="1">
      <alignment vertical="center"/>
    </xf>
    <xf numFmtId="1" fontId="3" fillId="0" borderId="0" xfId="0" applyNumberFormat="1" applyFont="1" applyBorder="1" applyAlignment="1" applyProtection="1">
      <alignment vertical="center"/>
      <protection locked="0"/>
    </xf>
    <xf numFmtId="1" fontId="3" fillId="3" borderId="0" xfId="0" applyNumberFormat="1" applyFont="1" applyFill="1" applyBorder="1" applyAlignment="1" applyProtection="1">
      <alignment vertical="center"/>
      <protection locked="0"/>
    </xf>
    <xf numFmtId="1" fontId="3" fillId="4" borderId="3" xfId="0" applyNumberFormat="1" applyFont="1" applyFill="1" applyBorder="1" applyAlignment="1" applyProtection="1">
      <alignment vertical="center"/>
      <protection locked="0"/>
    </xf>
    <xf numFmtId="166" fontId="3" fillId="8" borderId="3" xfId="3" applyNumberFormat="1" applyFont="1" applyFill="1" applyBorder="1" applyAlignment="1" applyProtection="1">
      <alignment horizontal="center" vertical="center"/>
      <protection locked="0"/>
    </xf>
    <xf numFmtId="165" fontId="3" fillId="3" borderId="3" xfId="0" applyNumberFormat="1" applyFont="1" applyFill="1" applyBorder="1" applyAlignment="1" applyProtection="1">
      <alignment vertical="center"/>
    </xf>
    <xf numFmtId="0" fontId="3" fillId="0" borderId="0" xfId="0" applyFont="1"/>
    <xf numFmtId="0" fontId="19" fillId="0" borderId="0" xfId="0" applyFont="1" applyBorder="1" applyAlignment="1" applyProtection="1">
      <alignment vertical="center"/>
      <protection locked="0"/>
    </xf>
    <xf numFmtId="1" fontId="11" fillId="2" borderId="12" xfId="1" applyNumberFormat="1" applyFont="1" applyFill="1" applyBorder="1" applyAlignment="1" applyProtection="1">
      <alignment horizontal="center" vertical="center"/>
      <protection locked="0"/>
    </xf>
    <xf numFmtId="0" fontId="19" fillId="0" borderId="0" xfId="0" applyFont="1" applyAlignment="1" applyProtection="1">
      <alignment vertical="center"/>
      <protection locked="0"/>
    </xf>
    <xf numFmtId="9" fontId="11" fillId="9" borderId="14" xfId="1" applyFont="1" applyFill="1" applyBorder="1" applyAlignment="1" applyProtection="1">
      <alignment horizontal="center" vertical="center"/>
    </xf>
    <xf numFmtId="0" fontId="16" fillId="0" borderId="0" xfId="0" applyFont="1" applyBorder="1" applyAlignment="1" applyProtection="1">
      <alignment vertical="center"/>
      <protection locked="0"/>
    </xf>
    <xf numFmtId="9" fontId="19" fillId="0" borderId="0" xfId="1" applyFont="1" applyFill="1" applyBorder="1" applyAlignment="1" applyProtection="1">
      <alignment horizontal="center" vertical="center"/>
      <protection locked="0"/>
    </xf>
    <xf numFmtId="9" fontId="16" fillId="0" borderId="0" xfId="1" applyFont="1" applyFill="1" applyBorder="1" applyAlignment="1" applyProtection="1">
      <alignment vertical="center" wrapText="1"/>
      <protection locked="0"/>
    </xf>
    <xf numFmtId="0" fontId="19" fillId="0" borderId="0" xfId="0" applyFont="1" applyProtection="1">
      <protection locked="0"/>
    </xf>
    <xf numFmtId="0" fontId="10" fillId="0" borderId="0" xfId="0" applyFont="1" applyAlignment="1">
      <alignment horizontal="center" wrapText="1"/>
    </xf>
    <xf numFmtId="0" fontId="10" fillId="9"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7" fillId="0" borderId="0" xfId="0" applyFont="1" applyBorder="1" applyAlignment="1" applyProtection="1">
      <alignment horizontal="right" vertical="center" wrapText="1"/>
    </xf>
    <xf numFmtId="0" fontId="17" fillId="9" borderId="0" xfId="0" applyFont="1" applyFill="1" applyBorder="1" applyAlignment="1" applyProtection="1">
      <alignment horizontal="center" vertical="center" wrapText="1"/>
      <protection locked="0"/>
    </xf>
    <xf numFmtId="1" fontId="11" fillId="0" borderId="2" xfId="0" applyNumberFormat="1" applyFont="1" applyBorder="1" applyAlignment="1" applyProtection="1">
      <alignment vertical="center"/>
    </xf>
    <xf numFmtId="0" fontId="17" fillId="0" borderId="11"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9" fontId="17" fillId="0" borderId="11" xfId="1" applyFont="1" applyBorder="1" applyAlignment="1" applyProtection="1">
      <alignment horizontal="center" vertical="center" wrapText="1"/>
      <protection locked="0"/>
    </xf>
    <xf numFmtId="9" fontId="17" fillId="0" borderId="13" xfId="1" applyFont="1" applyBorder="1" applyAlignment="1" applyProtection="1">
      <alignment horizontal="center" vertical="center" wrapText="1"/>
      <protection locked="0"/>
    </xf>
    <xf numFmtId="0" fontId="12" fillId="0" borderId="0" xfId="0" applyFont="1" applyBorder="1" applyAlignment="1" applyProtection="1">
      <alignment horizontal="left" vertical="center" wrapText="1" indent="4"/>
      <protection locked="0"/>
    </xf>
    <xf numFmtId="0" fontId="17" fillId="0" borderId="4" xfId="0" applyFont="1" applyBorder="1" applyAlignment="1" applyProtection="1">
      <alignment horizontal="center" vertical="center"/>
    </xf>
    <xf numFmtId="0" fontId="17" fillId="0" borderId="0" xfId="0" applyFont="1" applyBorder="1" applyAlignment="1" applyProtection="1">
      <alignment horizontal="center" vertical="center"/>
    </xf>
    <xf numFmtId="0" fontId="5" fillId="0" borderId="0" xfId="0" applyFont="1" applyBorder="1" applyAlignment="1" applyProtection="1">
      <alignment horizontal="left" vertical="center"/>
      <protection locked="0"/>
    </xf>
    <xf numFmtId="0" fontId="13" fillId="0" borderId="0" xfId="0" applyFont="1" applyBorder="1" applyAlignment="1" applyProtection="1">
      <alignment vertical="center"/>
      <protection locked="0"/>
    </xf>
    <xf numFmtId="0" fontId="12" fillId="0" borderId="0" xfId="0" applyFont="1" applyAlignment="1" applyProtection="1">
      <alignment horizontal="left" vertical="center" wrapText="1" indent="1"/>
      <protection locked="0"/>
    </xf>
    <xf numFmtId="0" fontId="12" fillId="0" borderId="0" xfId="0" applyFont="1" applyBorder="1" applyAlignment="1" applyProtection="1">
      <alignment horizontal="left" vertical="center" indent="1"/>
      <protection locked="0"/>
    </xf>
    <xf numFmtId="0" fontId="3" fillId="0" borderId="0" xfId="0" applyFont="1" applyBorder="1" applyAlignment="1" applyProtection="1">
      <alignment horizontal="left" vertical="center" wrapText="1" indent="1"/>
      <protection locked="0"/>
    </xf>
    <xf numFmtId="0" fontId="4" fillId="0" borderId="0" xfId="0" applyFont="1" applyAlignment="1" applyProtection="1">
      <alignment horizontal="left" wrapText="1" indent="1"/>
      <protection locked="0"/>
    </xf>
    <xf numFmtId="0" fontId="4" fillId="0" borderId="0" xfId="0" applyFont="1" applyAlignment="1" applyProtection="1">
      <alignment horizontal="left" indent="1"/>
      <protection locked="0"/>
    </xf>
    <xf numFmtId="0" fontId="12" fillId="0" borderId="0" xfId="0" applyFont="1" applyAlignment="1" applyProtection="1">
      <alignment horizontal="left" vertical="center" wrapText="1"/>
      <protection locked="0"/>
    </xf>
    <xf numFmtId="0" fontId="12" fillId="0" borderId="0" xfId="0" applyFont="1" applyBorder="1" applyAlignment="1" applyProtection="1">
      <alignment horizontal="left" vertical="center" wrapText="1" indent="1"/>
      <protection locked="0"/>
    </xf>
    <xf numFmtId="0" fontId="4" fillId="0" borderId="10" xfId="0" applyFont="1" applyBorder="1" applyAlignment="1" applyProtection="1">
      <alignment horizontal="left" vertical="center" indent="1"/>
      <protection locked="0"/>
    </xf>
    <xf numFmtId="0" fontId="13" fillId="0" borderId="0" xfId="0" applyFont="1" applyBorder="1" applyAlignment="1" applyProtection="1">
      <alignment horizontal="left" vertical="center"/>
      <protection locked="0"/>
    </xf>
    <xf numFmtId="0" fontId="13" fillId="0" borderId="0" xfId="0" applyFont="1" applyBorder="1" applyAlignment="1" applyProtection="1">
      <alignment horizontal="left"/>
      <protection locked="0"/>
    </xf>
    <xf numFmtId="0" fontId="13" fillId="0" borderId="0" xfId="0" applyFont="1" applyAlignment="1" applyProtection="1">
      <alignment horizontal="left"/>
      <protection locked="0"/>
    </xf>
    <xf numFmtId="0" fontId="4" fillId="0" borderId="0" xfId="0" applyFont="1" applyBorder="1" applyAlignment="1" applyProtection="1">
      <alignment horizontal="left" vertical="center" wrapText="1" indent="1"/>
      <protection locked="0"/>
    </xf>
    <xf numFmtId="0" fontId="6" fillId="0" borderId="0" xfId="2" applyFont="1" applyBorder="1" applyAlignment="1" applyProtection="1">
      <alignment horizontal="left" vertical="center" wrapText="1" indent="1"/>
      <protection locked="0"/>
    </xf>
    <xf numFmtId="0" fontId="13" fillId="0" borderId="0" xfId="0" applyFont="1" applyBorder="1" applyAlignment="1" applyProtection="1">
      <alignment horizontal="left" vertical="center" wrapText="1"/>
      <protection locked="0"/>
    </xf>
    <xf numFmtId="0" fontId="18"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6" fillId="0" borderId="0" xfId="2" applyFont="1" applyBorder="1" applyAlignment="1" applyProtection="1">
      <alignment horizontal="left" vertical="center" indent="1"/>
      <protection locked="0"/>
    </xf>
  </cellXfs>
  <cellStyles count="4">
    <cellStyle name="Currency" xfId="3" builtinId="4"/>
    <cellStyle name="Hyperlink" xfId="2" builtinId="8"/>
    <cellStyle name="Normal" xfId="0" builtinId="0"/>
    <cellStyle name="Percent" xfId="1" builtinId="5"/>
  </cellStyles>
  <dxfs count="0"/>
  <tableStyles count="0" defaultTableStyle="TableStyleMedium9" defaultPivotStyle="PivotStyleLight16"/>
  <colors>
    <mruColors>
      <color rgb="FFFFFF66"/>
      <color rgb="FFFF66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2"/>
  <sheetViews>
    <sheetView tabSelected="1" topLeftCell="A44" zoomScale="80" zoomScaleNormal="80" workbookViewId="0">
      <selection activeCell="C47" sqref="C47"/>
    </sheetView>
  </sheetViews>
  <sheetFormatPr defaultColWidth="0" defaultRowHeight="14" zeroHeight="1" x14ac:dyDescent="0.35"/>
  <cols>
    <col min="1" max="1" width="10.81640625" style="3" customWidth="1"/>
    <col min="2" max="2" width="9.1796875" style="1" customWidth="1"/>
    <col min="3" max="13" width="16.1796875" style="1" customWidth="1"/>
    <col min="14" max="14" width="16.1796875" style="3" customWidth="1"/>
    <col min="15" max="15" width="16.1796875" style="1" customWidth="1"/>
    <col min="16" max="16" width="9.1796875" style="1" hidden="1" customWidth="1"/>
    <col min="17" max="16384" width="7.7265625" style="1" hidden="1"/>
  </cols>
  <sheetData>
    <row r="1" spans="1:15" ht="27" customHeight="1" x14ac:dyDescent="0.35">
      <c r="A1" s="122" t="s">
        <v>10</v>
      </c>
      <c r="B1" s="122"/>
      <c r="C1" s="122"/>
      <c r="D1" s="122"/>
      <c r="E1" s="122"/>
      <c r="F1" s="122"/>
      <c r="G1" s="122"/>
      <c r="H1" s="122"/>
      <c r="I1" s="122"/>
      <c r="J1" s="122"/>
      <c r="K1" s="122"/>
      <c r="L1" s="122"/>
      <c r="M1" s="122"/>
      <c r="N1" s="122"/>
      <c r="O1" s="122"/>
    </row>
    <row r="2" spans="1:15" ht="69" customHeight="1" x14ac:dyDescent="0.35">
      <c r="A2" s="123" t="s">
        <v>74</v>
      </c>
      <c r="B2" s="123"/>
      <c r="C2" s="123"/>
      <c r="D2" s="123"/>
      <c r="E2" s="123"/>
      <c r="F2" s="123"/>
      <c r="G2" s="123"/>
      <c r="H2" s="123"/>
      <c r="I2" s="123"/>
      <c r="J2" s="123"/>
      <c r="K2" s="123"/>
      <c r="L2" s="123"/>
      <c r="M2" s="123"/>
      <c r="N2" s="123"/>
      <c r="O2" s="123"/>
    </row>
    <row r="3" spans="1:15" ht="13.5" customHeight="1" x14ac:dyDescent="0.35">
      <c r="A3" s="2"/>
      <c r="B3" s="2"/>
      <c r="C3" s="2"/>
      <c r="D3" s="2"/>
      <c r="E3" s="2"/>
      <c r="F3" s="2"/>
      <c r="G3" s="2"/>
      <c r="H3" s="2"/>
      <c r="I3" s="2"/>
      <c r="J3" s="2"/>
      <c r="K3" s="2"/>
      <c r="L3" s="2"/>
      <c r="M3" s="2"/>
    </row>
    <row r="4" spans="1:15" x14ac:dyDescent="0.35">
      <c r="A4" s="106" t="s">
        <v>16</v>
      </c>
      <c r="B4" s="106"/>
      <c r="C4" s="106"/>
      <c r="D4" s="106"/>
      <c r="E4" s="106"/>
      <c r="F4" s="106"/>
      <c r="G4" s="106"/>
      <c r="H4" s="106"/>
      <c r="I4" s="106"/>
      <c r="J4" s="106"/>
      <c r="K4" s="106"/>
      <c r="L4" s="106"/>
      <c r="M4" s="106"/>
      <c r="N4" s="106"/>
      <c r="O4" s="106"/>
    </row>
    <row r="5" spans="1:15" ht="58.5" customHeight="1" x14ac:dyDescent="0.35">
      <c r="A5" s="119" t="s">
        <v>71</v>
      </c>
      <c r="B5" s="119"/>
      <c r="C5" s="119"/>
      <c r="D5" s="119"/>
      <c r="E5" s="119"/>
      <c r="F5" s="119"/>
      <c r="G5" s="119"/>
      <c r="H5" s="119"/>
      <c r="I5" s="119"/>
      <c r="J5" s="119"/>
      <c r="K5" s="119"/>
      <c r="L5" s="119"/>
      <c r="M5" s="119"/>
      <c r="N5" s="119"/>
      <c r="O5" s="119"/>
    </row>
    <row r="6" spans="1:15" x14ac:dyDescent="0.35">
      <c r="A6" s="124" t="s">
        <v>14</v>
      </c>
      <c r="B6" s="124"/>
      <c r="C6" s="124"/>
      <c r="D6" s="124"/>
      <c r="E6" s="124"/>
      <c r="F6" s="124"/>
      <c r="G6" s="124"/>
      <c r="H6" s="124"/>
      <c r="I6" s="124"/>
      <c r="J6" s="124"/>
      <c r="K6" s="124"/>
      <c r="L6" s="18"/>
      <c r="M6" s="18"/>
      <c r="N6" s="18"/>
      <c r="O6" s="18"/>
    </row>
    <row r="7" spans="1:15" ht="45" customHeight="1" thickBot="1" x14ac:dyDescent="0.4">
      <c r="A7" s="5"/>
      <c r="B7" s="95" t="s">
        <v>12</v>
      </c>
      <c r="C7" s="95" t="s">
        <v>11</v>
      </c>
      <c r="D7" s="95" t="s">
        <v>13</v>
      </c>
      <c r="E7" s="6"/>
      <c r="F7" s="6"/>
      <c r="G7" s="6"/>
      <c r="H7" s="6"/>
      <c r="I7" s="6"/>
      <c r="J7" s="6"/>
      <c r="K7" s="6"/>
      <c r="L7" s="6"/>
      <c r="M7" s="6"/>
    </row>
    <row r="8" spans="1:15" x14ac:dyDescent="0.3">
      <c r="B8" s="7">
        <f>B14-6</f>
        <v>2013</v>
      </c>
      <c r="C8" s="8"/>
      <c r="D8" s="9" t="s">
        <v>0</v>
      </c>
      <c r="E8" s="10"/>
      <c r="F8" s="10"/>
      <c r="G8" s="10"/>
      <c r="H8" s="10"/>
      <c r="I8" s="3"/>
      <c r="J8" s="3"/>
      <c r="K8" s="10"/>
      <c r="L8" s="3"/>
      <c r="M8" s="3"/>
    </row>
    <row r="9" spans="1:15" x14ac:dyDescent="0.3">
      <c r="B9" s="7">
        <f>B14-5</f>
        <v>2014</v>
      </c>
      <c r="C9" s="11"/>
      <c r="D9" s="12" t="e">
        <f t="shared" ref="D9:D14" si="0">(C9-C8)/C8</f>
        <v>#DIV/0!</v>
      </c>
      <c r="E9" s="10"/>
      <c r="F9" s="10"/>
      <c r="G9" s="10"/>
      <c r="H9" s="10"/>
      <c r="I9" s="3"/>
      <c r="J9" s="3"/>
      <c r="K9" s="3"/>
      <c r="L9" s="3"/>
      <c r="M9" s="3"/>
    </row>
    <row r="10" spans="1:15" x14ac:dyDescent="0.3">
      <c r="B10" s="7">
        <f>B14-4</f>
        <v>2015</v>
      </c>
      <c r="C10" s="11"/>
      <c r="D10" s="12" t="e">
        <f t="shared" si="0"/>
        <v>#DIV/0!</v>
      </c>
      <c r="E10" s="10"/>
      <c r="F10" s="10"/>
      <c r="G10" s="10"/>
      <c r="H10" s="10"/>
      <c r="I10" s="3"/>
      <c r="J10" s="3"/>
      <c r="K10" s="3"/>
      <c r="L10" s="3"/>
      <c r="M10" s="3"/>
    </row>
    <row r="11" spans="1:15" x14ac:dyDescent="0.3">
      <c r="B11" s="7">
        <f>B14-3</f>
        <v>2016</v>
      </c>
      <c r="C11" s="11"/>
      <c r="D11" s="12" t="e">
        <f t="shared" si="0"/>
        <v>#DIV/0!</v>
      </c>
      <c r="E11" s="10"/>
      <c r="F11" s="10"/>
      <c r="G11" s="10"/>
      <c r="H11" s="10"/>
      <c r="I11" s="3"/>
      <c r="J11" s="3"/>
      <c r="K11" s="3"/>
      <c r="L11" s="3"/>
      <c r="M11" s="3"/>
    </row>
    <row r="12" spans="1:15" x14ac:dyDescent="0.3">
      <c r="B12" s="7">
        <f>B14-2</f>
        <v>2017</v>
      </c>
      <c r="C12" s="11"/>
      <c r="D12" s="12" t="e">
        <f t="shared" si="0"/>
        <v>#DIV/0!</v>
      </c>
      <c r="E12" s="10"/>
      <c r="F12" s="10"/>
      <c r="G12" s="10"/>
      <c r="H12" s="10"/>
      <c r="I12" s="3"/>
      <c r="J12" s="3"/>
      <c r="K12" s="3"/>
      <c r="L12" s="3"/>
      <c r="M12" s="3"/>
    </row>
    <row r="13" spans="1:15" x14ac:dyDescent="0.3">
      <c r="B13" s="7">
        <f>B14-1</f>
        <v>2018</v>
      </c>
      <c r="C13" s="11"/>
      <c r="D13" s="12" t="e">
        <f t="shared" si="0"/>
        <v>#DIV/0!</v>
      </c>
      <c r="E13" s="10"/>
      <c r="F13" s="10"/>
      <c r="G13" s="10"/>
      <c r="H13" s="10"/>
      <c r="I13" s="3"/>
      <c r="J13" s="3"/>
      <c r="K13" s="3"/>
      <c r="L13" s="3"/>
      <c r="M13" s="3"/>
    </row>
    <row r="14" spans="1:15" ht="14.5" thickBot="1" x14ac:dyDescent="0.35">
      <c r="B14" s="13">
        <v>2019</v>
      </c>
      <c r="C14" s="11"/>
      <c r="D14" s="14" t="e">
        <f t="shared" si="0"/>
        <v>#DIV/0!</v>
      </c>
      <c r="E14" s="10"/>
      <c r="F14" s="10"/>
      <c r="G14" s="10"/>
      <c r="H14" s="10"/>
      <c r="I14" s="3"/>
      <c r="J14" s="3"/>
      <c r="K14" s="3"/>
      <c r="L14" s="3"/>
      <c r="M14" s="3"/>
    </row>
    <row r="15" spans="1:15" x14ac:dyDescent="0.35">
      <c r="B15" s="15"/>
      <c r="C15" s="16"/>
      <c r="D15" s="17"/>
      <c r="E15" s="3"/>
      <c r="F15" s="3"/>
      <c r="G15" s="3"/>
      <c r="H15" s="3"/>
      <c r="I15" s="3"/>
      <c r="J15" s="3"/>
      <c r="K15" s="3"/>
      <c r="L15" s="3"/>
      <c r="M15" s="3"/>
    </row>
    <row r="16" spans="1:15" ht="15" customHeight="1" x14ac:dyDescent="0.35">
      <c r="A16" s="121" t="s">
        <v>54</v>
      </c>
      <c r="B16" s="121"/>
      <c r="C16" s="121"/>
      <c r="D16" s="121"/>
      <c r="E16" s="121"/>
      <c r="F16" s="121"/>
      <c r="G16" s="121"/>
      <c r="H16" s="121"/>
      <c r="I16" s="121"/>
      <c r="J16" s="121"/>
      <c r="K16" s="121"/>
      <c r="L16" s="121"/>
      <c r="M16" s="121"/>
      <c r="N16" s="121"/>
      <c r="O16" s="121"/>
    </row>
    <row r="17" spans="1:15" ht="15" customHeight="1" x14ac:dyDescent="0.35">
      <c r="A17" s="119" t="s">
        <v>60</v>
      </c>
      <c r="B17" s="119"/>
      <c r="C17" s="119"/>
      <c r="D17" s="119"/>
      <c r="E17" s="119"/>
      <c r="F17" s="119"/>
      <c r="G17" s="119"/>
      <c r="H17" s="119"/>
      <c r="I17" s="119"/>
      <c r="J17" s="119"/>
      <c r="K17" s="119"/>
      <c r="L17" s="119"/>
      <c r="M17" s="119"/>
      <c r="N17" s="119"/>
      <c r="O17" s="119"/>
    </row>
    <row r="18" spans="1:15" ht="39.5" thickBot="1" x14ac:dyDescent="0.4">
      <c r="A18" s="18"/>
      <c r="B18" s="18"/>
      <c r="C18" s="61" t="s">
        <v>50</v>
      </c>
      <c r="D18" s="18"/>
      <c r="E18" s="18"/>
      <c r="F18" s="18"/>
      <c r="G18" s="18"/>
      <c r="H18" s="18"/>
      <c r="I18" s="18"/>
      <c r="J18" s="18"/>
      <c r="K18" s="18"/>
      <c r="L18" s="18"/>
      <c r="M18" s="18"/>
    </row>
    <row r="19" spans="1:15" ht="26.5" thickBot="1" x14ac:dyDescent="0.4">
      <c r="B19" s="96" t="str">
        <f xml:space="preserve">
 B8&amp;"-"&amp;B14</f>
        <v>2013-2019</v>
      </c>
      <c r="C19" s="19" t="e">
        <f>AVERAGE(D9:D14)</f>
        <v>#DIV/0!</v>
      </c>
      <c r="D19" s="17"/>
      <c r="E19" s="3"/>
      <c r="F19" s="3"/>
      <c r="G19" s="3"/>
      <c r="H19" s="3"/>
      <c r="I19" s="3"/>
      <c r="J19" s="3"/>
      <c r="K19" s="3"/>
      <c r="L19" s="3"/>
      <c r="M19" s="3"/>
    </row>
    <row r="20" spans="1:15" ht="15" customHeight="1" x14ac:dyDescent="0.3">
      <c r="B20" s="20"/>
      <c r="C20" s="20"/>
      <c r="D20" s="20"/>
      <c r="E20" s="20"/>
      <c r="F20" s="3"/>
      <c r="G20" s="10"/>
      <c r="H20" s="3"/>
      <c r="I20" s="10"/>
      <c r="J20" s="10"/>
      <c r="K20" s="10"/>
      <c r="L20" s="10"/>
      <c r="M20" s="10"/>
    </row>
    <row r="21" spans="1:15" ht="30" customHeight="1" x14ac:dyDescent="0.35">
      <c r="A21" s="119" t="s">
        <v>52</v>
      </c>
      <c r="B21" s="119"/>
      <c r="C21" s="119"/>
      <c r="D21" s="119"/>
      <c r="E21" s="119"/>
      <c r="F21" s="119"/>
      <c r="G21" s="119"/>
      <c r="H21" s="119"/>
      <c r="I21" s="119"/>
      <c r="J21" s="119"/>
      <c r="K21" s="119"/>
      <c r="L21" s="119"/>
      <c r="M21" s="119"/>
      <c r="N21" s="119"/>
      <c r="O21" s="119"/>
    </row>
    <row r="22" spans="1:15" ht="45.75" customHeight="1" thickBot="1" x14ac:dyDescent="0.4">
      <c r="A22" s="18"/>
      <c r="B22" s="18"/>
      <c r="C22" s="61" t="s">
        <v>46</v>
      </c>
      <c r="D22" s="18"/>
      <c r="E22" s="18"/>
      <c r="F22" s="18"/>
      <c r="G22" s="18"/>
      <c r="H22" s="18"/>
      <c r="I22" s="18"/>
      <c r="J22" s="18"/>
      <c r="K22" s="18"/>
      <c r="L22" s="18"/>
      <c r="M22" s="18"/>
    </row>
    <row r="23" spans="1:15" ht="26.5" thickBot="1" x14ac:dyDescent="0.4">
      <c r="A23" s="22"/>
      <c r="B23" s="96" t="str">
        <f>B48 &amp; "-" &amp;B52</f>
        <v>2020-2024</v>
      </c>
      <c r="C23" s="23"/>
      <c r="D23" s="22"/>
      <c r="E23" s="22"/>
      <c r="F23" s="22"/>
      <c r="G23" s="22"/>
      <c r="H23" s="22"/>
      <c r="I23" s="22"/>
      <c r="J23" s="22"/>
      <c r="K23" s="22"/>
      <c r="L23" s="22"/>
      <c r="M23" s="22"/>
    </row>
    <row r="24" spans="1:15" ht="16.5" customHeight="1" x14ac:dyDescent="0.3">
      <c r="B24" s="24"/>
      <c r="C24" s="21"/>
      <c r="D24" s="21"/>
      <c r="E24" s="21"/>
      <c r="F24" s="21"/>
      <c r="G24" s="10"/>
      <c r="H24" s="3"/>
      <c r="I24" s="3"/>
      <c r="J24" s="3"/>
      <c r="K24" s="3"/>
      <c r="L24" s="3"/>
      <c r="M24" s="3"/>
    </row>
    <row r="25" spans="1:15" ht="16.5" customHeight="1" x14ac:dyDescent="0.35">
      <c r="A25" s="116" t="s">
        <v>15</v>
      </c>
      <c r="B25" s="116"/>
      <c r="C25" s="116"/>
      <c r="D25" s="116"/>
      <c r="E25" s="116"/>
      <c r="F25" s="116"/>
      <c r="G25" s="116"/>
      <c r="H25" s="116"/>
      <c r="I25" s="116"/>
      <c r="J25" s="116"/>
      <c r="K25" s="116"/>
      <c r="L25" s="116"/>
      <c r="M25" s="116"/>
      <c r="N25" s="116"/>
      <c r="O25" s="116"/>
    </row>
    <row r="26" spans="1:15" ht="16.5" customHeight="1" x14ac:dyDescent="0.35">
      <c r="A26" s="120" t="s">
        <v>49</v>
      </c>
      <c r="B26" s="120"/>
      <c r="C26" s="120"/>
      <c r="D26" s="120"/>
      <c r="E26" s="120"/>
      <c r="F26" s="120"/>
      <c r="G26" s="120"/>
      <c r="H26" s="120"/>
      <c r="I26" s="120"/>
      <c r="J26" s="120"/>
      <c r="K26" s="120"/>
      <c r="L26" s="120"/>
      <c r="M26" s="120"/>
      <c r="N26" s="120"/>
      <c r="O26" s="120"/>
    </row>
    <row r="27" spans="1:15" ht="30" customHeight="1" x14ac:dyDescent="0.35">
      <c r="A27" s="119" t="s">
        <v>61</v>
      </c>
      <c r="B27" s="119"/>
      <c r="C27" s="119"/>
      <c r="D27" s="119"/>
      <c r="E27" s="119"/>
      <c r="F27" s="119"/>
      <c r="G27" s="119"/>
      <c r="H27" s="119"/>
      <c r="I27" s="119"/>
      <c r="J27" s="119"/>
      <c r="K27" s="119"/>
      <c r="L27" s="119"/>
      <c r="M27" s="119"/>
      <c r="N27" s="119"/>
      <c r="O27" s="119"/>
    </row>
    <row r="28" spans="1:15" ht="57" customHeight="1" thickBot="1" x14ac:dyDescent="0.4">
      <c r="A28" s="25"/>
      <c r="B28" s="26"/>
      <c r="C28" s="95" t="s">
        <v>27</v>
      </c>
      <c r="D28" s="95" t="s">
        <v>11</v>
      </c>
      <c r="E28" s="95" t="s">
        <v>19</v>
      </c>
      <c r="F28" s="25"/>
      <c r="G28" s="25"/>
      <c r="H28" s="25"/>
      <c r="I28" s="25"/>
      <c r="J28" s="25"/>
      <c r="K28" s="25"/>
      <c r="L28" s="27"/>
      <c r="M28" s="27"/>
    </row>
    <row r="29" spans="1:15" ht="16.5" customHeight="1" thickBot="1" x14ac:dyDescent="0.35">
      <c r="B29" s="28">
        <f>B14</f>
        <v>2019</v>
      </c>
      <c r="C29" s="29"/>
      <c r="D29" s="30">
        <f>C14</f>
        <v>0</v>
      </c>
      <c r="E29" s="31" t="e">
        <f>C29/D29</f>
        <v>#DIV/0!</v>
      </c>
      <c r="F29" s="21"/>
      <c r="G29" s="10"/>
      <c r="H29" s="3"/>
      <c r="I29" s="3"/>
      <c r="J29" s="3"/>
      <c r="K29" s="3"/>
      <c r="L29" s="3"/>
      <c r="M29" s="3"/>
    </row>
    <row r="30" spans="1:15" ht="16.5" customHeight="1" x14ac:dyDescent="0.3">
      <c r="B30" s="24"/>
      <c r="C30" s="21"/>
      <c r="D30" s="21"/>
      <c r="E30" s="21"/>
      <c r="F30" s="21"/>
      <c r="G30" s="10"/>
      <c r="H30" s="3"/>
      <c r="I30" s="3"/>
      <c r="J30" s="3"/>
      <c r="K30" s="3"/>
      <c r="L30" s="3"/>
      <c r="M30" s="3"/>
    </row>
    <row r="31" spans="1:15" ht="16.5" customHeight="1" x14ac:dyDescent="0.35">
      <c r="A31" s="116" t="s">
        <v>25</v>
      </c>
      <c r="B31" s="116"/>
      <c r="C31" s="116"/>
      <c r="D31" s="116"/>
      <c r="E31" s="116"/>
      <c r="F31" s="116"/>
      <c r="G31" s="116"/>
      <c r="H31" s="116"/>
      <c r="I31" s="116"/>
      <c r="J31" s="116"/>
      <c r="K31" s="116"/>
      <c r="L31" s="116"/>
      <c r="M31" s="116"/>
      <c r="N31" s="116"/>
      <c r="O31" s="116"/>
    </row>
    <row r="32" spans="1:15" ht="15" customHeight="1" x14ac:dyDescent="0.35">
      <c r="A32" s="119" t="s">
        <v>62</v>
      </c>
      <c r="B32" s="119"/>
      <c r="C32" s="119"/>
      <c r="D32" s="119"/>
      <c r="E32" s="119"/>
      <c r="F32" s="119"/>
      <c r="G32" s="119"/>
      <c r="H32" s="119"/>
      <c r="I32" s="119"/>
      <c r="J32" s="119"/>
      <c r="K32" s="119"/>
      <c r="L32" s="119"/>
      <c r="M32" s="119"/>
      <c r="N32" s="119"/>
      <c r="O32" s="119"/>
    </row>
    <row r="33" spans="1:15" ht="79.5" customHeight="1" thickBot="1" x14ac:dyDescent="0.4">
      <c r="A33" s="25"/>
      <c r="B33" s="25"/>
      <c r="C33" s="61" t="s">
        <v>18</v>
      </c>
      <c r="D33" s="25"/>
      <c r="E33" s="25"/>
      <c r="F33" s="25"/>
      <c r="G33" s="25"/>
      <c r="H33" s="25"/>
      <c r="I33" s="25"/>
      <c r="J33" s="25"/>
      <c r="K33" s="25"/>
      <c r="L33" s="25"/>
      <c r="M33" s="25"/>
    </row>
    <row r="34" spans="1:15" ht="14.5" thickBot="1" x14ac:dyDescent="0.35">
      <c r="B34" s="32">
        <f>B14+1</f>
        <v>2020</v>
      </c>
      <c r="C34" s="33"/>
      <c r="D34" s="3"/>
      <c r="E34" s="10"/>
    </row>
    <row r="35" spans="1:15" ht="14.5" thickBot="1" x14ac:dyDescent="0.35">
      <c r="B35" s="32">
        <f>B14+2</f>
        <v>2021</v>
      </c>
      <c r="C35" s="33"/>
      <c r="D35" s="3"/>
      <c r="E35" s="10"/>
    </row>
    <row r="36" spans="1:15" ht="14.5" thickBot="1" x14ac:dyDescent="0.35">
      <c r="B36" s="32">
        <f>B14+3</f>
        <v>2022</v>
      </c>
      <c r="C36" s="33"/>
      <c r="D36" s="3"/>
      <c r="E36" s="10"/>
    </row>
    <row r="37" spans="1:15" ht="14.5" thickBot="1" x14ac:dyDescent="0.35">
      <c r="B37" s="32">
        <f>B14+4</f>
        <v>2023</v>
      </c>
      <c r="C37" s="33"/>
      <c r="D37" s="3"/>
      <c r="E37" s="10"/>
    </row>
    <row r="38" spans="1:15" ht="14.5" thickBot="1" x14ac:dyDescent="0.35">
      <c r="B38" s="32">
        <f>B14+5</f>
        <v>2024</v>
      </c>
      <c r="C38" s="33"/>
      <c r="D38" s="34"/>
      <c r="E38" s="10"/>
    </row>
    <row r="39" spans="1:15" x14ac:dyDescent="0.3">
      <c r="B39" s="35"/>
      <c r="C39" s="36"/>
      <c r="D39" s="34"/>
      <c r="E39" s="10"/>
    </row>
    <row r="40" spans="1:15" x14ac:dyDescent="0.35">
      <c r="A40" s="107" t="s">
        <v>20</v>
      </c>
      <c r="B40" s="107"/>
      <c r="C40" s="107"/>
      <c r="D40" s="107"/>
      <c r="E40" s="107"/>
      <c r="F40" s="107"/>
      <c r="G40" s="107"/>
      <c r="H40" s="107"/>
      <c r="I40" s="107"/>
      <c r="J40" s="107"/>
      <c r="K40" s="107"/>
      <c r="L40" s="107"/>
      <c r="M40" s="107"/>
      <c r="N40" s="107"/>
      <c r="O40" s="107"/>
    </row>
    <row r="41" spans="1:15" ht="15" customHeight="1" x14ac:dyDescent="0.35">
      <c r="A41" s="119" t="s">
        <v>75</v>
      </c>
      <c r="B41" s="119"/>
      <c r="C41" s="119"/>
      <c r="D41" s="119"/>
      <c r="E41" s="119"/>
      <c r="F41" s="119"/>
      <c r="G41" s="119"/>
      <c r="H41" s="119"/>
      <c r="I41" s="119"/>
      <c r="J41" s="119"/>
      <c r="K41" s="119"/>
      <c r="L41" s="119"/>
      <c r="M41" s="119"/>
      <c r="N41" s="119"/>
      <c r="O41" s="119"/>
    </row>
    <row r="42" spans="1:15" ht="52.5" customHeight="1" thickBot="1" x14ac:dyDescent="0.35">
      <c r="B42" s="35"/>
      <c r="C42" s="95" t="s">
        <v>73</v>
      </c>
      <c r="D42" s="95" t="s">
        <v>76</v>
      </c>
      <c r="E42" s="10"/>
      <c r="F42" s="10"/>
      <c r="G42" s="10"/>
      <c r="H42" s="10"/>
      <c r="I42" s="10"/>
      <c r="J42" s="10"/>
      <c r="K42" s="10"/>
      <c r="L42" s="10"/>
      <c r="M42" s="10"/>
    </row>
    <row r="43" spans="1:15" ht="14.5" thickBot="1" x14ac:dyDescent="0.35">
      <c r="B43" s="7">
        <f>B14</f>
        <v>2019</v>
      </c>
      <c r="C43" s="37"/>
      <c r="D43" s="38">
        <f>100%-C43</f>
        <v>1</v>
      </c>
      <c r="E43" s="10"/>
      <c r="F43" s="10"/>
      <c r="G43" s="10"/>
      <c r="H43" s="10"/>
      <c r="I43" s="10"/>
      <c r="J43" s="10"/>
      <c r="K43" s="10"/>
      <c r="L43" s="10"/>
      <c r="M43" s="10"/>
    </row>
    <row r="44" spans="1:15" x14ac:dyDescent="0.3">
      <c r="B44" s="3"/>
      <c r="C44" s="10"/>
      <c r="D44" s="21"/>
      <c r="E44" s="39"/>
      <c r="F44" s="10"/>
      <c r="G44" s="10"/>
      <c r="H44" s="10"/>
      <c r="I44" s="10"/>
      <c r="J44" s="10"/>
      <c r="K44" s="10"/>
      <c r="L44" s="10"/>
      <c r="M44" s="10"/>
    </row>
    <row r="45" spans="1:15" x14ac:dyDescent="0.35">
      <c r="A45" s="106" t="s">
        <v>24</v>
      </c>
      <c r="B45" s="106"/>
      <c r="C45" s="106"/>
      <c r="D45" s="106"/>
      <c r="E45" s="106"/>
      <c r="F45" s="106"/>
      <c r="G45" s="106"/>
      <c r="H45" s="106"/>
      <c r="I45" s="106"/>
      <c r="J45" s="106"/>
      <c r="K45" s="106"/>
      <c r="L45" s="106"/>
      <c r="M45" s="106"/>
      <c r="N45" s="106"/>
      <c r="O45" s="106"/>
    </row>
    <row r="46" spans="1:15" x14ac:dyDescent="0.35">
      <c r="A46" s="109" t="s">
        <v>63</v>
      </c>
      <c r="B46" s="109"/>
      <c r="C46" s="109"/>
      <c r="D46" s="109"/>
      <c r="E46" s="109"/>
      <c r="F46" s="109"/>
      <c r="G46" s="109"/>
      <c r="H46" s="109"/>
      <c r="I46" s="109"/>
      <c r="J46" s="109"/>
      <c r="K46" s="109"/>
      <c r="L46" s="109"/>
      <c r="M46" s="109"/>
      <c r="N46" s="109"/>
      <c r="O46" s="109"/>
    </row>
    <row r="47" spans="1:15" ht="81.75" customHeight="1" thickBot="1" x14ac:dyDescent="0.4">
      <c r="A47" s="40"/>
      <c r="B47" s="40"/>
      <c r="C47" s="61" t="s">
        <v>17</v>
      </c>
      <c r="D47" s="40"/>
      <c r="E47" s="40"/>
      <c r="F47" s="40"/>
      <c r="G47" s="40"/>
      <c r="H47" s="40"/>
      <c r="I47" s="40"/>
      <c r="J47" s="40"/>
      <c r="K47" s="40"/>
      <c r="L47" s="40"/>
      <c r="M47" s="40"/>
    </row>
    <row r="48" spans="1:15" ht="14.5" thickBot="1" x14ac:dyDescent="0.35">
      <c r="B48" s="32">
        <f>B14+1</f>
        <v>2020</v>
      </c>
      <c r="C48" s="41"/>
      <c r="D48" s="3"/>
      <c r="E48" s="10"/>
      <c r="F48" s="10"/>
    </row>
    <row r="49" spans="1:15" ht="14.5" thickBot="1" x14ac:dyDescent="0.35">
      <c r="B49" s="32">
        <f>B14+2</f>
        <v>2021</v>
      </c>
      <c r="C49" s="41"/>
      <c r="D49" s="3"/>
      <c r="E49" s="10"/>
      <c r="F49" s="10"/>
    </row>
    <row r="50" spans="1:15" ht="14.5" thickBot="1" x14ac:dyDescent="0.35">
      <c r="B50" s="32">
        <f>B14+3</f>
        <v>2022</v>
      </c>
      <c r="C50" s="41"/>
      <c r="D50" s="3"/>
      <c r="E50" s="10"/>
      <c r="F50" s="10"/>
    </row>
    <row r="51" spans="1:15" ht="14.5" thickBot="1" x14ac:dyDescent="0.35">
      <c r="B51" s="32">
        <f>B14+4</f>
        <v>2023</v>
      </c>
      <c r="C51" s="41"/>
      <c r="D51" s="3"/>
      <c r="E51" s="10"/>
      <c r="F51" s="10"/>
    </row>
    <row r="52" spans="1:15" ht="14.5" thickBot="1" x14ac:dyDescent="0.35">
      <c r="B52" s="32">
        <f>B14+5</f>
        <v>2024</v>
      </c>
      <c r="C52" s="41"/>
      <c r="D52" s="3"/>
      <c r="E52" s="10"/>
      <c r="F52" s="10"/>
    </row>
    <row r="53" spans="1:15" x14ac:dyDescent="0.3">
      <c r="B53" s="3"/>
      <c r="C53" s="3"/>
      <c r="D53" s="3"/>
      <c r="E53" s="3"/>
      <c r="F53" s="3"/>
      <c r="G53" s="3"/>
      <c r="H53" s="3"/>
      <c r="I53" s="10"/>
      <c r="J53" s="10"/>
      <c r="K53" s="3"/>
      <c r="L53" s="3"/>
      <c r="M53" s="10"/>
    </row>
    <row r="54" spans="1:15" x14ac:dyDescent="0.35">
      <c r="A54" s="106" t="s">
        <v>21</v>
      </c>
      <c r="B54" s="106"/>
      <c r="C54" s="106"/>
      <c r="D54" s="106"/>
      <c r="E54" s="106"/>
      <c r="F54" s="106"/>
      <c r="G54" s="106"/>
      <c r="H54" s="106"/>
      <c r="I54" s="106"/>
      <c r="J54" s="106"/>
      <c r="K54" s="106"/>
      <c r="L54" s="106"/>
      <c r="M54" s="106"/>
      <c r="N54" s="106"/>
      <c r="O54" s="106"/>
    </row>
    <row r="55" spans="1:15" ht="15.75" customHeight="1" thickBot="1" x14ac:dyDescent="0.4">
      <c r="A55" s="108" t="s">
        <v>64</v>
      </c>
      <c r="B55" s="108"/>
      <c r="C55" s="108"/>
      <c r="D55" s="108"/>
      <c r="E55" s="108"/>
      <c r="F55" s="108"/>
      <c r="G55" s="108"/>
      <c r="H55" s="108"/>
      <c r="I55" s="108"/>
      <c r="J55" s="108"/>
      <c r="K55" s="108"/>
      <c r="L55" s="108"/>
      <c r="M55" s="108"/>
      <c r="N55" s="108"/>
      <c r="O55" s="108"/>
    </row>
    <row r="56" spans="1:15" ht="14.5" thickBot="1" x14ac:dyDescent="0.35">
      <c r="B56" s="43">
        <f>B14</f>
        <v>2019</v>
      </c>
      <c r="C56" s="44"/>
      <c r="D56" s="3"/>
      <c r="E56" s="10"/>
      <c r="F56" s="10"/>
      <c r="G56" s="10"/>
      <c r="H56" s="10"/>
      <c r="I56" s="10"/>
      <c r="J56" s="10"/>
      <c r="K56" s="10"/>
    </row>
    <row r="57" spans="1:15" x14ac:dyDescent="0.3">
      <c r="B57" s="15"/>
      <c r="C57" s="3"/>
      <c r="D57" s="3"/>
      <c r="E57" s="10"/>
      <c r="F57" s="10"/>
      <c r="G57" s="10"/>
      <c r="H57" s="10"/>
      <c r="I57" s="10"/>
      <c r="J57" s="10"/>
      <c r="K57" s="10"/>
      <c r="L57" s="3"/>
      <c r="M57" s="3"/>
    </row>
    <row r="58" spans="1:15" x14ac:dyDescent="0.35">
      <c r="A58" s="106" t="s">
        <v>22</v>
      </c>
      <c r="B58" s="106"/>
      <c r="C58" s="106"/>
      <c r="D58" s="106"/>
      <c r="E58" s="106"/>
      <c r="F58" s="106"/>
      <c r="G58" s="106"/>
      <c r="H58" s="106"/>
      <c r="I58" s="106"/>
      <c r="J58" s="106"/>
      <c r="K58" s="106"/>
      <c r="L58" s="106"/>
      <c r="M58" s="106"/>
      <c r="N58" s="106"/>
      <c r="O58" s="106"/>
    </row>
    <row r="59" spans="1:15" s="47" customFormat="1" ht="15" customHeight="1" thickBot="1" x14ac:dyDescent="0.4">
      <c r="A59" s="113" t="s">
        <v>65</v>
      </c>
      <c r="B59" s="113"/>
      <c r="C59" s="113"/>
      <c r="D59" s="113"/>
      <c r="E59" s="113"/>
      <c r="F59" s="113"/>
      <c r="G59" s="113"/>
      <c r="H59" s="113"/>
      <c r="I59" s="113"/>
      <c r="J59" s="113"/>
      <c r="K59" s="113"/>
      <c r="L59" s="113"/>
      <c r="M59" s="113"/>
      <c r="N59" s="113"/>
      <c r="O59" s="113"/>
    </row>
    <row r="60" spans="1:15" ht="14.5" thickBot="1" x14ac:dyDescent="0.35">
      <c r="B60" s="43">
        <f>B14</f>
        <v>2019</v>
      </c>
      <c r="C60" s="44"/>
      <c r="D60" s="3"/>
      <c r="E60" s="10"/>
      <c r="F60" s="10"/>
      <c r="G60" s="10"/>
      <c r="H60" s="10"/>
      <c r="I60" s="10"/>
      <c r="J60" s="10"/>
      <c r="K60" s="10"/>
    </row>
    <row r="61" spans="1:15" x14ac:dyDescent="0.3">
      <c r="B61" s="45"/>
      <c r="C61" s="46"/>
      <c r="D61" s="3"/>
      <c r="E61" s="10"/>
      <c r="F61" s="10"/>
      <c r="G61" s="10"/>
      <c r="H61" s="10"/>
      <c r="I61" s="10"/>
      <c r="J61" s="10"/>
      <c r="K61" s="10"/>
    </row>
    <row r="62" spans="1:15" x14ac:dyDescent="0.35">
      <c r="A62" s="106" t="s">
        <v>26</v>
      </c>
      <c r="B62" s="106"/>
      <c r="C62" s="106"/>
      <c r="D62" s="106"/>
      <c r="E62" s="106"/>
      <c r="F62" s="106"/>
      <c r="G62" s="106"/>
      <c r="H62" s="106"/>
      <c r="I62" s="106"/>
      <c r="J62" s="106"/>
      <c r="K62" s="106"/>
      <c r="L62" s="106"/>
      <c r="M62" s="106"/>
      <c r="N62" s="106"/>
      <c r="O62" s="106"/>
    </row>
    <row r="63" spans="1:15" s="47" customFormat="1" ht="15" customHeight="1" x14ac:dyDescent="0.35">
      <c r="A63" s="108" t="s">
        <v>66</v>
      </c>
      <c r="B63" s="108"/>
      <c r="C63" s="108"/>
      <c r="D63" s="108"/>
      <c r="E63" s="108"/>
      <c r="F63" s="108"/>
      <c r="G63" s="108"/>
      <c r="H63" s="108"/>
      <c r="I63" s="108"/>
      <c r="J63" s="108"/>
      <c r="K63" s="108"/>
      <c r="L63" s="108"/>
      <c r="M63" s="108"/>
      <c r="N63" s="108"/>
      <c r="O63" s="108"/>
    </row>
    <row r="64" spans="1:15" ht="42" customHeight="1" thickBot="1" x14ac:dyDescent="0.35">
      <c r="A64" s="48"/>
      <c r="B64" s="35"/>
      <c r="C64" s="93" t="s">
        <v>72</v>
      </c>
      <c r="D64" s="94" t="s">
        <v>51</v>
      </c>
      <c r="E64" s="95" t="s">
        <v>30</v>
      </c>
      <c r="F64" s="61" t="s">
        <v>28</v>
      </c>
      <c r="G64" s="48"/>
      <c r="H64" s="48"/>
      <c r="I64" s="48"/>
      <c r="J64" s="48"/>
      <c r="K64" s="48"/>
      <c r="L64" s="48"/>
      <c r="M64" s="48"/>
      <c r="N64" s="48"/>
      <c r="O64" s="3"/>
    </row>
    <row r="65" spans="1:15" ht="14.5" thickBot="1" x14ac:dyDescent="0.35">
      <c r="B65" s="7">
        <f>B14</f>
        <v>2019</v>
      </c>
      <c r="C65" s="49"/>
      <c r="D65" s="50">
        <f>C65*C43</f>
        <v>0</v>
      </c>
      <c r="E65" s="51">
        <f>C56</f>
        <v>0</v>
      </c>
      <c r="F65" s="52" t="e">
        <f>D65/E65</f>
        <v>#DIV/0!</v>
      </c>
      <c r="G65" s="10"/>
      <c r="H65" s="10"/>
      <c r="I65" s="10"/>
      <c r="J65" s="10"/>
      <c r="K65" s="10"/>
      <c r="L65" s="10"/>
      <c r="N65" s="1"/>
      <c r="O65" s="3"/>
    </row>
    <row r="66" spans="1:15" x14ac:dyDescent="0.3">
      <c r="B66" s="35"/>
      <c r="C66" s="53"/>
      <c r="D66" s="54"/>
      <c r="E66" s="10"/>
      <c r="F66" s="10"/>
      <c r="G66" s="10"/>
      <c r="H66" s="10"/>
      <c r="I66" s="10"/>
      <c r="J66" s="10"/>
      <c r="K66" s="10"/>
    </row>
    <row r="67" spans="1:15" x14ac:dyDescent="0.35">
      <c r="A67" s="106" t="s">
        <v>23</v>
      </c>
      <c r="B67" s="106"/>
      <c r="C67" s="106"/>
      <c r="D67" s="106"/>
      <c r="E67" s="106"/>
      <c r="F67" s="106"/>
      <c r="G67" s="106"/>
      <c r="H67" s="106"/>
      <c r="I67" s="106"/>
      <c r="J67" s="106"/>
      <c r="K67" s="106"/>
      <c r="L67" s="106"/>
      <c r="M67" s="106"/>
      <c r="N67" s="106"/>
      <c r="O67" s="106"/>
    </row>
    <row r="68" spans="1:15" ht="15" customHeight="1" x14ac:dyDescent="0.35">
      <c r="A68" s="114" t="s">
        <v>67</v>
      </c>
      <c r="B68" s="114"/>
      <c r="C68" s="114"/>
      <c r="D68" s="114"/>
      <c r="E68" s="114"/>
      <c r="F68" s="114"/>
      <c r="G68" s="114"/>
      <c r="H68" s="114"/>
      <c r="I68" s="114"/>
      <c r="J68" s="114"/>
      <c r="K68" s="114"/>
      <c r="L68" s="114"/>
      <c r="M68" s="114"/>
      <c r="N68" s="114"/>
      <c r="O68" s="114"/>
    </row>
    <row r="69" spans="1:15" ht="54" customHeight="1" thickBot="1" x14ac:dyDescent="0.4">
      <c r="A69" s="55"/>
      <c r="B69" s="55"/>
      <c r="C69" s="97" t="s">
        <v>29</v>
      </c>
      <c r="D69" s="55"/>
      <c r="E69" s="55"/>
      <c r="F69" s="55"/>
      <c r="G69" s="55"/>
      <c r="H69" s="55"/>
      <c r="I69" s="55"/>
      <c r="J69" s="55"/>
      <c r="K69" s="55"/>
      <c r="L69" s="55"/>
      <c r="M69" s="55"/>
    </row>
    <row r="70" spans="1:15" ht="14.5" thickBot="1" x14ac:dyDescent="0.35">
      <c r="B70" s="7">
        <f>B14+1</f>
        <v>2020</v>
      </c>
      <c r="C70" s="56"/>
      <c r="D70" s="3"/>
      <c r="E70" s="10"/>
      <c r="F70" s="10"/>
    </row>
    <row r="71" spans="1:15" ht="14.5" thickBot="1" x14ac:dyDescent="0.35">
      <c r="B71" s="7">
        <f>B14+2</f>
        <v>2021</v>
      </c>
      <c r="C71" s="56"/>
      <c r="D71" s="3"/>
      <c r="E71" s="10"/>
      <c r="F71" s="10"/>
    </row>
    <row r="72" spans="1:15" ht="14.5" thickBot="1" x14ac:dyDescent="0.35">
      <c r="B72" s="7">
        <f>B14+3</f>
        <v>2022</v>
      </c>
      <c r="C72" s="56"/>
      <c r="D72" s="3"/>
      <c r="E72" s="10"/>
      <c r="F72" s="10"/>
    </row>
    <row r="73" spans="1:15" ht="14.5" thickBot="1" x14ac:dyDescent="0.35">
      <c r="B73" s="7">
        <f>B14+4</f>
        <v>2023</v>
      </c>
      <c r="C73" s="56"/>
      <c r="D73" s="3"/>
      <c r="E73" s="10"/>
      <c r="F73" s="10"/>
    </row>
    <row r="74" spans="1:15" s="3" customFormat="1" ht="14.5" thickBot="1" x14ac:dyDescent="0.35">
      <c r="B74" s="7">
        <f>B14+5</f>
        <v>2024</v>
      </c>
      <c r="C74" s="56"/>
      <c r="E74" s="10"/>
      <c r="F74" s="10"/>
      <c r="G74" s="1"/>
      <c r="H74" s="1"/>
      <c r="I74" s="1"/>
      <c r="J74" s="1"/>
      <c r="K74" s="1"/>
      <c r="L74" s="1"/>
      <c r="M74" s="1"/>
      <c r="O74" s="1"/>
    </row>
    <row r="75" spans="1:15" s="3" customFormat="1" x14ac:dyDescent="0.3">
      <c r="B75" s="57"/>
      <c r="C75" s="58"/>
      <c r="E75" s="10"/>
      <c r="F75" s="10"/>
      <c r="G75" s="1"/>
      <c r="H75" s="1"/>
      <c r="I75" s="1"/>
      <c r="J75" s="1"/>
      <c r="K75" s="1"/>
      <c r="L75" s="1"/>
      <c r="M75" s="1"/>
      <c r="O75" s="1"/>
    </row>
    <row r="76" spans="1:15" s="3" customFormat="1" x14ac:dyDescent="0.35">
      <c r="A76" s="116" t="s">
        <v>37</v>
      </c>
      <c r="B76" s="116"/>
      <c r="C76" s="116"/>
      <c r="D76" s="116"/>
      <c r="E76" s="116"/>
      <c r="F76" s="116"/>
      <c r="G76" s="116"/>
      <c r="H76" s="116"/>
      <c r="I76" s="116"/>
      <c r="J76" s="116"/>
      <c r="K76" s="116"/>
      <c r="L76" s="116"/>
      <c r="M76" s="116"/>
      <c r="N76" s="116"/>
      <c r="O76" s="116"/>
    </row>
    <row r="77" spans="1:15" s="57" customFormat="1" ht="30" customHeight="1" x14ac:dyDescent="0.35">
      <c r="A77" s="114" t="s">
        <v>77</v>
      </c>
      <c r="B77" s="114"/>
      <c r="C77" s="114"/>
      <c r="D77" s="114"/>
      <c r="E77" s="114"/>
      <c r="F77" s="114"/>
      <c r="G77" s="114"/>
      <c r="H77" s="114"/>
      <c r="I77" s="114"/>
      <c r="J77" s="114"/>
      <c r="K77" s="114"/>
      <c r="L77" s="114"/>
      <c r="M77" s="114"/>
      <c r="N77" s="114"/>
      <c r="O77" s="114"/>
    </row>
    <row r="78" spans="1:15" s="3" customFormat="1" ht="71.25" customHeight="1" thickBot="1" x14ac:dyDescent="0.4">
      <c r="A78" s="59"/>
      <c r="B78" s="60"/>
      <c r="C78" s="61" t="s">
        <v>53</v>
      </c>
      <c r="D78" s="61" t="s">
        <v>39</v>
      </c>
      <c r="E78" s="61" t="s">
        <v>40</v>
      </c>
      <c r="F78" s="60"/>
      <c r="G78" s="60"/>
      <c r="H78" s="60"/>
      <c r="I78" s="60"/>
      <c r="J78" s="60"/>
      <c r="K78" s="60"/>
      <c r="L78" s="60"/>
      <c r="O78" s="1"/>
    </row>
    <row r="79" spans="1:15" s="3" customFormat="1" ht="14.5" thickBot="1" x14ac:dyDescent="0.35">
      <c r="B79" s="7">
        <f>B14</f>
        <v>2019</v>
      </c>
      <c r="C79" s="62"/>
      <c r="D79" s="62"/>
      <c r="E79" s="63" t="e">
        <f>(C79/D79)</f>
        <v>#DIV/0!</v>
      </c>
      <c r="F79" s="10"/>
      <c r="G79" s="1"/>
      <c r="H79" s="1"/>
      <c r="I79" s="1"/>
      <c r="K79" s="1"/>
    </row>
    <row r="80" spans="1:15" s="10" customFormat="1" x14ac:dyDescent="0.3">
      <c r="A80" s="42"/>
    </row>
    <row r="81" spans="1:15" s="64" customFormat="1" x14ac:dyDescent="0.3">
      <c r="A81" s="118" t="s">
        <v>38</v>
      </c>
      <c r="B81" s="118"/>
      <c r="C81" s="118"/>
      <c r="D81" s="118"/>
      <c r="E81" s="118"/>
      <c r="F81" s="118"/>
      <c r="G81" s="118"/>
      <c r="H81" s="118"/>
      <c r="I81" s="118"/>
      <c r="J81" s="118"/>
      <c r="K81" s="118"/>
      <c r="L81" s="118"/>
      <c r="M81" s="118"/>
      <c r="N81" s="118"/>
      <c r="O81" s="118"/>
    </row>
    <row r="82" spans="1:15" s="65" customFormat="1" ht="13.5" thickBot="1" x14ac:dyDescent="0.35">
      <c r="A82" s="111" t="s">
        <v>68</v>
      </c>
      <c r="B82" s="112"/>
      <c r="C82" s="112"/>
      <c r="D82" s="112"/>
      <c r="E82" s="112"/>
      <c r="F82" s="112"/>
      <c r="G82" s="112"/>
      <c r="H82" s="112"/>
      <c r="I82" s="112"/>
      <c r="J82" s="112"/>
      <c r="K82" s="112"/>
      <c r="L82" s="112"/>
      <c r="M82" s="112"/>
      <c r="N82" s="112"/>
      <c r="O82" s="112"/>
    </row>
    <row r="83" spans="1:15" s="3" customFormat="1" ht="14.5" thickBot="1" x14ac:dyDescent="0.35">
      <c r="B83" s="7">
        <f>B14+1</f>
        <v>2020</v>
      </c>
      <c r="C83" s="41"/>
      <c r="E83" s="10"/>
      <c r="F83" s="10"/>
      <c r="G83" s="1"/>
      <c r="H83" s="1"/>
      <c r="I83" s="1"/>
      <c r="K83" s="1"/>
    </row>
    <row r="84" spans="1:15" s="3" customFormat="1" ht="14.5" thickBot="1" x14ac:dyDescent="0.35">
      <c r="B84" s="7">
        <f>B14+2</f>
        <v>2021</v>
      </c>
      <c r="C84" s="41"/>
      <c r="E84" s="10"/>
      <c r="F84" s="10"/>
      <c r="G84" s="1"/>
      <c r="H84" s="1"/>
      <c r="I84" s="1"/>
      <c r="K84" s="1"/>
    </row>
    <row r="85" spans="1:15" s="3" customFormat="1" ht="14.5" thickBot="1" x14ac:dyDescent="0.35">
      <c r="B85" s="7">
        <f>B14+3</f>
        <v>2022</v>
      </c>
      <c r="C85" s="41"/>
      <c r="E85" s="10"/>
      <c r="F85" s="10"/>
      <c r="G85" s="1"/>
      <c r="H85" s="1"/>
      <c r="I85" s="1"/>
      <c r="K85" s="1"/>
    </row>
    <row r="86" spans="1:15" s="3" customFormat="1" ht="14.5" thickBot="1" x14ac:dyDescent="0.35">
      <c r="B86" s="7">
        <f>B14+4</f>
        <v>2023</v>
      </c>
      <c r="C86" s="41"/>
      <c r="E86" s="10"/>
      <c r="F86" s="10"/>
      <c r="G86" s="1"/>
      <c r="H86" s="1"/>
      <c r="I86" s="1"/>
      <c r="K86" s="1"/>
    </row>
    <row r="87" spans="1:15" s="3" customFormat="1" ht="14.5" thickBot="1" x14ac:dyDescent="0.35">
      <c r="B87" s="7">
        <f>B14+5</f>
        <v>2024</v>
      </c>
      <c r="C87" s="41"/>
      <c r="E87" s="10"/>
      <c r="F87" s="10"/>
      <c r="G87" s="1"/>
      <c r="H87" s="1"/>
      <c r="I87" s="1"/>
      <c r="K87" s="1"/>
    </row>
    <row r="88" spans="1:15" s="3" customFormat="1" x14ac:dyDescent="0.3">
      <c r="B88" s="7"/>
      <c r="C88" s="84"/>
      <c r="E88" s="10"/>
      <c r="F88" s="10"/>
      <c r="G88" s="1"/>
      <c r="H88" s="1"/>
      <c r="I88" s="1"/>
      <c r="K88" s="1"/>
    </row>
    <row r="89" spans="1:15" s="3" customFormat="1" x14ac:dyDescent="0.35">
      <c r="A89" s="106" t="s">
        <v>36</v>
      </c>
      <c r="B89" s="106"/>
      <c r="C89" s="106"/>
      <c r="D89" s="106"/>
      <c r="E89" s="106"/>
      <c r="F89" s="106"/>
      <c r="G89" s="106"/>
      <c r="H89" s="106"/>
      <c r="I89" s="106"/>
      <c r="J89" s="106"/>
      <c r="K89" s="106"/>
      <c r="L89" s="106"/>
      <c r="M89" s="106"/>
      <c r="O89" s="1"/>
    </row>
    <row r="90" spans="1:15" s="3" customFormat="1" ht="14.5" thickBot="1" x14ac:dyDescent="0.4">
      <c r="A90" s="109" t="s">
        <v>69</v>
      </c>
      <c r="B90" s="109"/>
      <c r="C90" s="109"/>
      <c r="D90" s="109"/>
      <c r="E90" s="109"/>
      <c r="F90" s="109"/>
      <c r="G90" s="109"/>
      <c r="H90" s="109"/>
      <c r="I90" s="109"/>
      <c r="J90" s="109"/>
      <c r="K90" s="109"/>
      <c r="L90" s="109"/>
      <c r="M90" s="109"/>
      <c r="N90" s="109"/>
      <c r="O90" s="109"/>
    </row>
    <row r="91" spans="1:15" s="3" customFormat="1" ht="28.5" customHeight="1" x14ac:dyDescent="0.35">
      <c r="A91" s="85"/>
      <c r="B91" s="105">
        <f>B14</f>
        <v>2019</v>
      </c>
      <c r="C91" s="99" t="s">
        <v>1</v>
      </c>
      <c r="D91" s="86"/>
      <c r="E91" s="101" t="s">
        <v>41</v>
      </c>
      <c r="F91" s="86"/>
      <c r="G91" s="101" t="s">
        <v>42</v>
      </c>
      <c r="H91" s="86"/>
      <c r="I91" s="101" t="s">
        <v>48</v>
      </c>
      <c r="J91" s="86"/>
      <c r="K91" s="87"/>
      <c r="L91" s="87"/>
      <c r="M91" s="87"/>
    </row>
    <row r="92" spans="1:15" s="3" customFormat="1" ht="28.5" customHeight="1" thickBot="1" x14ac:dyDescent="0.4">
      <c r="A92" s="85"/>
      <c r="B92" s="105"/>
      <c r="C92" s="100"/>
      <c r="D92" s="88" t="e">
        <f>D91/(D91+F91+H91+J91)</f>
        <v>#DIV/0!</v>
      </c>
      <c r="E92" s="102"/>
      <c r="F92" s="88" t="e">
        <f>F91/(D91+F91+H91+J91)</f>
        <v>#DIV/0!</v>
      </c>
      <c r="G92" s="102"/>
      <c r="H92" s="88" t="e">
        <f>(H91)/(D91+F91+H91+J91)</f>
        <v>#DIV/0!</v>
      </c>
      <c r="I92" s="102"/>
      <c r="J92" s="88" t="e">
        <f>J91/(D91+F91+H91+J91)</f>
        <v>#DIV/0!</v>
      </c>
      <c r="K92" s="87"/>
      <c r="L92" s="87"/>
      <c r="M92" s="87"/>
    </row>
    <row r="93" spans="1:15" s="3" customFormat="1" x14ac:dyDescent="0.3">
      <c r="A93" s="85"/>
      <c r="B93" s="89"/>
      <c r="C93" s="90"/>
      <c r="D93" s="91"/>
      <c r="E93" s="90"/>
      <c r="F93" s="91"/>
      <c r="G93" s="90"/>
      <c r="H93" s="85"/>
      <c r="I93" s="92"/>
      <c r="J93" s="92"/>
      <c r="K93" s="87"/>
      <c r="L93" s="87"/>
      <c r="M93" s="87"/>
      <c r="O93" s="1"/>
    </row>
    <row r="94" spans="1:15" s="3" customFormat="1" x14ac:dyDescent="0.3">
      <c r="A94" s="4" t="s">
        <v>47</v>
      </c>
      <c r="B94" s="89"/>
      <c r="C94" s="90"/>
      <c r="D94" s="91"/>
      <c r="E94" s="90"/>
      <c r="F94" s="91"/>
      <c r="G94" s="90"/>
      <c r="H94" s="85"/>
      <c r="I94" s="92"/>
      <c r="J94" s="92"/>
      <c r="K94" s="87"/>
      <c r="L94" s="87"/>
      <c r="M94" s="87"/>
      <c r="O94" s="1"/>
    </row>
    <row r="95" spans="1:15" s="3" customFormat="1" x14ac:dyDescent="0.35">
      <c r="A95" s="114" t="s">
        <v>70</v>
      </c>
      <c r="B95" s="109"/>
      <c r="C95" s="109"/>
      <c r="D95" s="109"/>
      <c r="E95" s="109"/>
      <c r="F95" s="109"/>
      <c r="G95" s="109"/>
      <c r="H95" s="109"/>
      <c r="I95" s="109"/>
      <c r="J95" s="109"/>
      <c r="K95" s="109"/>
      <c r="L95" s="109"/>
      <c r="M95" s="109"/>
      <c r="N95" s="109"/>
      <c r="O95" s="109"/>
    </row>
    <row r="96" spans="1:15" s="3" customFormat="1" ht="30" customHeight="1" thickBot="1" x14ac:dyDescent="0.4">
      <c r="A96" s="103" t="s">
        <v>55</v>
      </c>
      <c r="B96" s="103"/>
      <c r="C96" s="103"/>
      <c r="D96" s="103"/>
      <c r="E96" s="103"/>
      <c r="F96" s="103"/>
      <c r="G96" s="103"/>
      <c r="H96" s="103"/>
      <c r="I96" s="103"/>
      <c r="J96" s="103"/>
      <c r="K96" s="103"/>
      <c r="L96" s="103"/>
      <c r="M96" s="103"/>
      <c r="N96" s="103"/>
      <c r="O96" s="103"/>
    </row>
    <row r="97" spans="1:15" s="3" customFormat="1" ht="28.5" customHeight="1" x14ac:dyDescent="0.3">
      <c r="A97" s="85"/>
      <c r="B97" s="104">
        <f>B14</f>
        <v>2019</v>
      </c>
      <c r="C97" s="99" t="s">
        <v>1</v>
      </c>
      <c r="D97" s="86"/>
      <c r="E97" s="101" t="s">
        <v>41</v>
      </c>
      <c r="F97" s="86"/>
      <c r="G97" s="101" t="s">
        <v>42</v>
      </c>
      <c r="H97" s="86"/>
      <c r="I97" s="101" t="s">
        <v>48</v>
      </c>
      <c r="J97" s="86"/>
      <c r="K97" s="92"/>
      <c r="L97" s="87"/>
      <c r="M97" s="87"/>
      <c r="N97" s="87"/>
    </row>
    <row r="98" spans="1:15" s="3" customFormat="1" ht="28.5" customHeight="1" thickBot="1" x14ac:dyDescent="0.35">
      <c r="A98" s="85"/>
      <c r="B98" s="104"/>
      <c r="C98" s="100"/>
      <c r="D98" s="88" t="e">
        <f>(D97)/(D97+F97+H97+J97)</f>
        <v>#DIV/0!</v>
      </c>
      <c r="E98" s="102"/>
      <c r="F98" s="88" t="e">
        <f>(F97)/(D97+F97+H97+J97)</f>
        <v>#DIV/0!</v>
      </c>
      <c r="G98" s="102"/>
      <c r="H98" s="88" t="e">
        <f>(H97)/(D97+F97+H97+J97)</f>
        <v>#DIV/0!</v>
      </c>
      <c r="I98" s="102"/>
      <c r="J98" s="88" t="e">
        <f>(J97)/(D97+F97+H97+J97)</f>
        <v>#DIV/0!</v>
      </c>
      <c r="K98" s="92"/>
      <c r="L98" s="87"/>
      <c r="M98" s="87"/>
      <c r="N98" s="87"/>
    </row>
    <row r="99" spans="1:15" s="3" customFormat="1" x14ac:dyDescent="0.3">
      <c r="B99" s="7"/>
      <c r="C99" s="84"/>
      <c r="E99" s="10"/>
      <c r="F99" s="10"/>
      <c r="G99" s="1"/>
      <c r="H99" s="1"/>
      <c r="I99" s="1"/>
      <c r="K99" s="1"/>
    </row>
    <row r="100" spans="1:15" s="10" customFormat="1" x14ac:dyDescent="0.3">
      <c r="A100" s="117" t="s">
        <v>45</v>
      </c>
      <c r="B100" s="117"/>
      <c r="C100" s="117"/>
      <c r="D100" s="117"/>
      <c r="E100" s="117"/>
      <c r="F100" s="117"/>
      <c r="G100" s="117"/>
      <c r="H100" s="117"/>
      <c r="I100" s="117"/>
      <c r="J100" s="117"/>
      <c r="K100" s="117"/>
      <c r="L100" s="117"/>
      <c r="M100" s="117"/>
      <c r="N100" s="117"/>
      <c r="O100" s="117"/>
    </row>
    <row r="101" spans="1:15" x14ac:dyDescent="0.35">
      <c r="A101" s="115" t="s">
        <v>9</v>
      </c>
      <c r="B101" s="115"/>
      <c r="C101" s="115"/>
      <c r="D101" s="115"/>
      <c r="E101" s="115"/>
      <c r="F101" s="115"/>
      <c r="G101" s="115"/>
      <c r="H101" s="115"/>
      <c r="I101" s="115"/>
      <c r="J101" s="115"/>
      <c r="K101" s="115"/>
      <c r="L101" s="67"/>
      <c r="M101" s="67"/>
      <c r="N101" s="66"/>
      <c r="O101" s="67"/>
    </row>
    <row r="102" spans="1:15" ht="65" x14ac:dyDescent="0.35">
      <c r="A102" s="68" t="s">
        <v>33</v>
      </c>
      <c r="B102" s="69" t="s">
        <v>12</v>
      </c>
      <c r="C102" s="69" t="s">
        <v>34</v>
      </c>
      <c r="D102" s="69" t="s">
        <v>2</v>
      </c>
      <c r="E102" s="70" t="s">
        <v>35</v>
      </c>
      <c r="F102" s="71" t="s">
        <v>3</v>
      </c>
      <c r="G102" s="71" t="s">
        <v>4</v>
      </c>
      <c r="H102" s="69" t="s">
        <v>5</v>
      </c>
      <c r="I102" s="69" t="s">
        <v>6</v>
      </c>
      <c r="J102" s="70" t="s">
        <v>7</v>
      </c>
      <c r="K102" s="70" t="s">
        <v>8</v>
      </c>
      <c r="L102" s="68" t="s">
        <v>56</v>
      </c>
      <c r="M102" s="68" t="s">
        <v>57</v>
      </c>
      <c r="N102" s="68" t="s">
        <v>58</v>
      </c>
      <c r="O102" s="68" t="s">
        <v>59</v>
      </c>
    </row>
    <row r="103" spans="1:15" x14ac:dyDescent="0.35">
      <c r="A103" s="72" t="s">
        <v>31</v>
      </c>
      <c r="B103" s="73">
        <f>B14</f>
        <v>2019</v>
      </c>
      <c r="C103" s="73">
        <f>C14</f>
        <v>0</v>
      </c>
      <c r="D103" s="74">
        <f>C103*0.55</f>
        <v>0</v>
      </c>
      <c r="E103" s="75" t="e">
        <f>C103*E29</f>
        <v>#DIV/0!</v>
      </c>
      <c r="F103" s="74" t="e">
        <f>D103*E29</f>
        <v>#DIV/0!</v>
      </c>
      <c r="G103" s="75">
        <f>C56</f>
        <v>0</v>
      </c>
      <c r="H103" s="76" t="e">
        <f t="shared" ref="H103:H108" si="1">(G103+I103)/30</f>
        <v>#DIV/0!</v>
      </c>
      <c r="I103" s="75" t="e">
        <f>F103*D43</f>
        <v>#DIV/0!</v>
      </c>
      <c r="J103" s="75" t="e">
        <f t="shared" ref="J103:J108" si="2">SUM(I103)*0.75</f>
        <v>#DIV/0!</v>
      </c>
      <c r="K103" s="77">
        <f>C60</f>
        <v>0</v>
      </c>
      <c r="L103" s="98" t="e">
        <f t="shared" ref="L103:L108" si="3">($D$91/($D$91+$F$91+$H$91+$J$91))*K103</f>
        <v>#DIV/0!</v>
      </c>
      <c r="M103" s="98" t="e">
        <f t="shared" ref="M103:M108" si="4">($F$91/($D$91+$F$91+$H$91+$J$91))*K103</f>
        <v>#DIV/0!</v>
      </c>
      <c r="N103" s="98" t="e">
        <f t="shared" ref="N103:N108" si="5">($H$91/($D$91+$F$91+$H$91+$J$91))*K103</f>
        <v>#DIV/0!</v>
      </c>
      <c r="O103" s="98" t="e">
        <f t="shared" ref="O103:O108" si="6">($J$91/($D$91+$F$91+$H$91+$J$91))*K103</f>
        <v>#DIV/0!</v>
      </c>
    </row>
    <row r="104" spans="1:15" x14ac:dyDescent="0.35">
      <c r="A104" s="72" t="s">
        <v>32</v>
      </c>
      <c r="B104" s="78">
        <f>B103+1</f>
        <v>2020</v>
      </c>
      <c r="C104" s="74">
        <f>C103+(C103*$C$23)</f>
        <v>0</v>
      </c>
      <c r="D104" s="74">
        <f t="shared" ref="D104:D108" si="7">C104*0.55</f>
        <v>0</v>
      </c>
      <c r="E104" s="75">
        <f>C104*C34</f>
        <v>0</v>
      </c>
      <c r="F104" s="74">
        <f>D104*C34</f>
        <v>0</v>
      </c>
      <c r="G104" s="75" t="e">
        <f>(F104-I104)/C70</f>
        <v>#DIV/0!</v>
      </c>
      <c r="H104" s="76" t="e">
        <f t="shared" si="1"/>
        <v>#DIV/0!</v>
      </c>
      <c r="I104" s="75">
        <f>F104*C48</f>
        <v>0</v>
      </c>
      <c r="J104" s="75">
        <f t="shared" si="2"/>
        <v>0</v>
      </c>
      <c r="K104" s="77" t="e">
        <f>G104-(G103*E79)</f>
        <v>#DIV/0!</v>
      </c>
      <c r="L104" s="98" t="e">
        <f t="shared" si="3"/>
        <v>#DIV/0!</v>
      </c>
      <c r="M104" s="98" t="e">
        <f t="shared" si="4"/>
        <v>#DIV/0!</v>
      </c>
      <c r="N104" s="98" t="e">
        <f t="shared" si="5"/>
        <v>#DIV/0!</v>
      </c>
      <c r="O104" s="98" t="e">
        <f t="shared" si="6"/>
        <v>#DIV/0!</v>
      </c>
    </row>
    <row r="105" spans="1:15" x14ac:dyDescent="0.35">
      <c r="A105" s="72" t="s">
        <v>32</v>
      </c>
      <c r="B105" s="78">
        <f>B103+2</f>
        <v>2021</v>
      </c>
      <c r="C105" s="74">
        <f t="shared" ref="C105:C108" si="8">C104+(C104*$C$23)</f>
        <v>0</v>
      </c>
      <c r="D105" s="74">
        <f t="shared" si="7"/>
        <v>0</v>
      </c>
      <c r="E105" s="75">
        <f>C105*C35</f>
        <v>0</v>
      </c>
      <c r="F105" s="74">
        <f>D105*C35</f>
        <v>0</v>
      </c>
      <c r="G105" s="75" t="e">
        <f>(F105-I105)/C71</f>
        <v>#DIV/0!</v>
      </c>
      <c r="H105" s="76" t="e">
        <f t="shared" si="1"/>
        <v>#DIV/0!</v>
      </c>
      <c r="I105" s="75">
        <f>F105*C49</f>
        <v>0</v>
      </c>
      <c r="J105" s="75">
        <f t="shared" si="2"/>
        <v>0</v>
      </c>
      <c r="K105" s="77" t="e">
        <f>G105-(G104*C83)</f>
        <v>#DIV/0!</v>
      </c>
      <c r="L105" s="98" t="e">
        <f t="shared" si="3"/>
        <v>#DIV/0!</v>
      </c>
      <c r="M105" s="98" t="e">
        <f t="shared" si="4"/>
        <v>#DIV/0!</v>
      </c>
      <c r="N105" s="98" t="e">
        <f t="shared" si="5"/>
        <v>#DIV/0!</v>
      </c>
      <c r="O105" s="98" t="e">
        <f t="shared" si="6"/>
        <v>#DIV/0!</v>
      </c>
    </row>
    <row r="106" spans="1:15" x14ac:dyDescent="0.35">
      <c r="A106" s="72" t="s">
        <v>32</v>
      </c>
      <c r="B106" s="78">
        <f>B103+3</f>
        <v>2022</v>
      </c>
      <c r="C106" s="74">
        <f t="shared" si="8"/>
        <v>0</v>
      </c>
      <c r="D106" s="74">
        <f t="shared" si="7"/>
        <v>0</v>
      </c>
      <c r="E106" s="75">
        <f>C106*C36</f>
        <v>0</v>
      </c>
      <c r="F106" s="74">
        <f>D106*C36</f>
        <v>0</v>
      </c>
      <c r="G106" s="75" t="e">
        <f>(F106-I106)/C72</f>
        <v>#DIV/0!</v>
      </c>
      <c r="H106" s="76" t="e">
        <f t="shared" si="1"/>
        <v>#DIV/0!</v>
      </c>
      <c r="I106" s="75">
        <f>F106*C50</f>
        <v>0</v>
      </c>
      <c r="J106" s="75">
        <f t="shared" si="2"/>
        <v>0</v>
      </c>
      <c r="K106" s="77" t="e">
        <f>G106-(G105*C84)</f>
        <v>#DIV/0!</v>
      </c>
      <c r="L106" s="98" t="e">
        <f t="shared" si="3"/>
        <v>#DIV/0!</v>
      </c>
      <c r="M106" s="98" t="e">
        <f t="shared" si="4"/>
        <v>#DIV/0!</v>
      </c>
      <c r="N106" s="98" t="e">
        <f t="shared" si="5"/>
        <v>#DIV/0!</v>
      </c>
      <c r="O106" s="98" t="e">
        <f t="shared" si="6"/>
        <v>#DIV/0!</v>
      </c>
    </row>
    <row r="107" spans="1:15" x14ac:dyDescent="0.35">
      <c r="A107" s="72" t="s">
        <v>32</v>
      </c>
      <c r="B107" s="78">
        <f>B103+4</f>
        <v>2023</v>
      </c>
      <c r="C107" s="74">
        <f t="shared" si="8"/>
        <v>0</v>
      </c>
      <c r="D107" s="74">
        <f t="shared" si="7"/>
        <v>0</v>
      </c>
      <c r="E107" s="75">
        <f>C107*C37</f>
        <v>0</v>
      </c>
      <c r="F107" s="74">
        <f>D107*C37</f>
        <v>0</v>
      </c>
      <c r="G107" s="75" t="e">
        <f>(F107-I107)/C73</f>
        <v>#DIV/0!</v>
      </c>
      <c r="H107" s="76" t="e">
        <f t="shared" si="1"/>
        <v>#DIV/0!</v>
      </c>
      <c r="I107" s="75">
        <f>F107*C51</f>
        <v>0</v>
      </c>
      <c r="J107" s="75">
        <f t="shared" si="2"/>
        <v>0</v>
      </c>
      <c r="K107" s="77" t="e">
        <f>G107-(G106*C85)</f>
        <v>#DIV/0!</v>
      </c>
      <c r="L107" s="98" t="e">
        <f t="shared" si="3"/>
        <v>#DIV/0!</v>
      </c>
      <c r="M107" s="98" t="e">
        <f t="shared" si="4"/>
        <v>#DIV/0!</v>
      </c>
      <c r="N107" s="98" t="e">
        <f t="shared" si="5"/>
        <v>#DIV/0!</v>
      </c>
      <c r="O107" s="98" t="e">
        <f t="shared" si="6"/>
        <v>#DIV/0!</v>
      </c>
    </row>
    <row r="108" spans="1:15" x14ac:dyDescent="0.35">
      <c r="A108" s="72" t="s">
        <v>32</v>
      </c>
      <c r="B108" s="78">
        <f>B103+5</f>
        <v>2024</v>
      </c>
      <c r="C108" s="74">
        <f t="shared" si="8"/>
        <v>0</v>
      </c>
      <c r="D108" s="74">
        <f t="shared" si="7"/>
        <v>0</v>
      </c>
      <c r="E108" s="75">
        <f>C108*C38</f>
        <v>0</v>
      </c>
      <c r="F108" s="74">
        <f>D108*C38</f>
        <v>0</v>
      </c>
      <c r="G108" s="75" t="e">
        <f>(F108-I108)/C74</f>
        <v>#DIV/0!</v>
      </c>
      <c r="H108" s="76" t="e">
        <f t="shared" si="1"/>
        <v>#DIV/0!</v>
      </c>
      <c r="I108" s="75">
        <f>F108*C52</f>
        <v>0</v>
      </c>
      <c r="J108" s="75">
        <f t="shared" si="2"/>
        <v>0</v>
      </c>
      <c r="K108" s="77" t="e">
        <f>G108-(G107*C86)</f>
        <v>#DIV/0!</v>
      </c>
      <c r="L108" s="98" t="e">
        <f t="shared" si="3"/>
        <v>#DIV/0!</v>
      </c>
      <c r="M108" s="98" t="e">
        <f t="shared" si="4"/>
        <v>#DIV/0!</v>
      </c>
      <c r="N108" s="98" t="e">
        <f t="shared" si="5"/>
        <v>#DIV/0!</v>
      </c>
      <c r="O108" s="98" t="e">
        <f t="shared" si="6"/>
        <v>#DIV/0!</v>
      </c>
    </row>
    <row r="109" spans="1:15" x14ac:dyDescent="0.35">
      <c r="B109" s="79"/>
      <c r="C109" s="79"/>
      <c r="D109" s="80"/>
      <c r="E109" s="79"/>
      <c r="F109" s="80"/>
      <c r="G109" s="16"/>
      <c r="H109" s="80"/>
      <c r="I109" s="80"/>
      <c r="J109" s="80"/>
      <c r="K109" s="79"/>
      <c r="L109" s="79"/>
      <c r="M109" s="79"/>
    </row>
    <row r="110" spans="1:15" x14ac:dyDescent="0.35">
      <c r="A110" s="116" t="s">
        <v>43</v>
      </c>
      <c r="B110" s="116"/>
      <c r="C110" s="116"/>
      <c r="D110" s="116"/>
      <c r="E110" s="116"/>
      <c r="F110" s="116"/>
      <c r="G110" s="116"/>
      <c r="H110" s="116"/>
      <c r="I110" s="116"/>
      <c r="J110" s="116"/>
      <c r="K110" s="116"/>
      <c r="L110" s="116"/>
      <c r="M110" s="116"/>
      <c r="N110" s="116"/>
      <c r="O110" s="116"/>
    </row>
    <row r="111" spans="1:15" s="20" customFormat="1" ht="30" customHeight="1" thickBot="1" x14ac:dyDescent="0.4">
      <c r="A111" s="110" t="s">
        <v>44</v>
      </c>
      <c r="B111" s="110"/>
      <c r="C111" s="110"/>
      <c r="D111" s="110"/>
      <c r="E111" s="110"/>
      <c r="F111" s="110"/>
      <c r="G111" s="110"/>
      <c r="H111" s="110"/>
      <c r="I111" s="110"/>
      <c r="J111" s="110"/>
      <c r="K111" s="110"/>
      <c r="L111" s="110"/>
      <c r="M111" s="110"/>
      <c r="N111" s="110"/>
      <c r="O111" s="110"/>
    </row>
    <row r="112" spans="1:15" ht="14.5" thickBot="1" x14ac:dyDescent="0.35">
      <c r="B112" s="81"/>
      <c r="C112" s="82">
        <v>37740</v>
      </c>
      <c r="D112" s="83">
        <f>B112*C112</f>
        <v>0</v>
      </c>
      <c r="E112" s="10"/>
      <c r="F112" s="10"/>
      <c r="G112" s="10"/>
      <c r="H112" s="79"/>
      <c r="I112" s="79"/>
      <c r="J112" s="79"/>
      <c r="K112" s="3"/>
      <c r="N112" s="1"/>
    </row>
    <row r="113" spans="1:1" x14ac:dyDescent="0.35"/>
    <row r="114" spans="1:1" hidden="1" x14ac:dyDescent="0.35"/>
    <row r="115" spans="1:1" hidden="1" x14ac:dyDescent="0.35">
      <c r="A115" s="15"/>
    </row>
    <row r="116" spans="1:1" hidden="1" x14ac:dyDescent="0.35"/>
    <row r="117" spans="1:1" hidden="1" x14ac:dyDescent="0.35"/>
    <row r="118" spans="1:1" hidden="1" x14ac:dyDescent="0.35"/>
    <row r="119" spans="1:1" hidden="1" x14ac:dyDescent="0.35"/>
    <row r="120" spans="1:1" hidden="1" x14ac:dyDescent="0.35"/>
    <row r="121" spans="1:1" hidden="1" x14ac:dyDescent="0.35"/>
    <row r="122" spans="1:1" hidden="1" x14ac:dyDescent="0.35"/>
    <row r="123" spans="1:1" hidden="1" x14ac:dyDescent="0.35"/>
    <row r="124" spans="1:1" hidden="1" x14ac:dyDescent="0.35"/>
    <row r="125" spans="1:1" hidden="1" x14ac:dyDescent="0.35"/>
    <row r="126" spans="1:1" hidden="1" x14ac:dyDescent="0.35"/>
    <row r="127" spans="1:1" hidden="1" x14ac:dyDescent="0.35"/>
    <row r="128" spans="1:1" hidden="1" x14ac:dyDescent="0.35"/>
    <row r="129" hidden="1" x14ac:dyDescent="0.35"/>
    <row r="130" hidden="1" x14ac:dyDescent="0.35"/>
    <row r="131" hidden="1" x14ac:dyDescent="0.35"/>
    <row r="132" hidden="1" x14ac:dyDescent="0.35"/>
  </sheetData>
  <sheetProtection selectLockedCells="1"/>
  <mergeCells count="47">
    <mergeCell ref="A16:O16"/>
    <mergeCell ref="A1:O1"/>
    <mergeCell ref="A2:O2"/>
    <mergeCell ref="A5:O5"/>
    <mergeCell ref="A4:O4"/>
    <mergeCell ref="A6:K6"/>
    <mergeCell ref="A17:O17"/>
    <mergeCell ref="A21:O21"/>
    <mergeCell ref="A27:O27"/>
    <mergeCell ref="A32:O32"/>
    <mergeCell ref="A41:O41"/>
    <mergeCell ref="A25:O25"/>
    <mergeCell ref="A31:O31"/>
    <mergeCell ref="A26:O26"/>
    <mergeCell ref="A111:O111"/>
    <mergeCell ref="A82:O82"/>
    <mergeCell ref="A59:O59"/>
    <mergeCell ref="A63:O63"/>
    <mergeCell ref="A68:O68"/>
    <mergeCell ref="A77:O77"/>
    <mergeCell ref="A101:K101"/>
    <mergeCell ref="A110:O110"/>
    <mergeCell ref="A100:O100"/>
    <mergeCell ref="A81:O81"/>
    <mergeCell ref="A76:O76"/>
    <mergeCell ref="A67:O67"/>
    <mergeCell ref="A62:O62"/>
    <mergeCell ref="A89:M89"/>
    <mergeCell ref="A90:O90"/>
    <mergeCell ref="A95:O95"/>
    <mergeCell ref="A58:O58"/>
    <mergeCell ref="A54:O54"/>
    <mergeCell ref="A45:O45"/>
    <mergeCell ref="A40:O40"/>
    <mergeCell ref="A55:O55"/>
    <mergeCell ref="A46:O46"/>
    <mergeCell ref="B91:B92"/>
    <mergeCell ref="C91:C92"/>
    <mergeCell ref="E91:E92"/>
    <mergeCell ref="G91:G92"/>
    <mergeCell ref="I91:I92"/>
    <mergeCell ref="C97:C98"/>
    <mergeCell ref="E97:E98"/>
    <mergeCell ref="G97:G98"/>
    <mergeCell ref="I97:I98"/>
    <mergeCell ref="A96:O96"/>
    <mergeCell ref="B97:B98"/>
  </mergeCells>
  <pageMargins left="0.7" right="0.7"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FY20 GPW</vt:lpstr>
    </vt:vector>
  </TitlesOfParts>
  <Manager/>
  <Company>Texas CASA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vmagee</dc:creator>
  <cp:keywords/>
  <dc:description/>
  <cp:lastModifiedBy>Emma Ledford</cp:lastModifiedBy>
  <cp:revision/>
  <cp:lastPrinted>2020-05-15T13:15:59Z</cp:lastPrinted>
  <dcterms:created xsi:type="dcterms:W3CDTF">2011-04-18T18:02:50Z</dcterms:created>
  <dcterms:modified xsi:type="dcterms:W3CDTF">2020-12-02T16:12:01Z</dcterms:modified>
  <cp:category/>
  <cp:contentStatus/>
</cp:coreProperties>
</file>